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0" yWindow="60" windowWidth="14865" windowHeight="8880" activeTab="0"/>
  </bookViews>
  <sheets>
    <sheet name="Case" sheetId="1" r:id="rId1"/>
    <sheet name="Terreni" sheetId="2" r:id="rId2"/>
    <sheet name="Negozi-Uffici" sheetId="3" r:id="rId3"/>
    <sheet name="bollettino" sheetId="4" r:id="rId4"/>
  </sheets>
  <definedNames>
    <definedName name="_xlnm.Print_Area" localSheetId="3">'bollettino'!$A$3:$K$53</definedName>
    <definedName name="_xlnm.Print_Area" localSheetId="0">'Case'!$A$1:$M$47</definedName>
    <definedName name="_xlnm.Print_Area" localSheetId="2">'Negozi-Uffici'!$B$1:$I$24</definedName>
    <definedName name="_xlnm.Print_Area" localSheetId="1">'Terreni'!$B$1:$J$30</definedName>
  </definedNames>
  <calcPr fullCalcOnLoad="1"/>
</workbook>
</file>

<file path=xl/comments1.xml><?xml version="1.0" encoding="utf-8"?>
<comments xmlns="http://schemas.openxmlformats.org/spreadsheetml/2006/main">
  <authors>
    <author>puccini graziano</author>
  </authors>
  <commentList>
    <comment ref="B10" authorId="0">
      <text>
        <r>
          <rPr>
            <sz val="10"/>
            <rFont val="Tahoma"/>
            <family val="2"/>
          </rPr>
          <t>I</t>
        </r>
        <r>
          <rPr>
            <sz val="10"/>
            <rFont val="Times New Roman"/>
            <family val="1"/>
          </rPr>
          <t>NSERIRE LA RENDITA CATASTALE EFFETTIVA SENZA RIVALUTAZIONE E CON I DECIMALI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sz val="10"/>
            <rFont val="Times New Roman"/>
            <family val="1"/>
          </rPr>
          <t>INSERIRE L'ALIQUOTA IN VIGORE DIVISO PER MILLE, ESEMPIO: ALIQUOTA 4 PER MILLE = O,OO4</t>
        </r>
      </text>
    </comment>
    <comment ref="G10" authorId="0">
      <text>
        <r>
          <rPr>
            <sz val="10"/>
            <rFont val="Times New Roman"/>
            <family val="1"/>
          </rPr>
          <t>INSERIRE I MESI DI EFFETTIVO POSSESSO DELL'IMMOBILE COME ABITAZIONE PRINCIPALE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sz val="10"/>
            <rFont val="Times New Roman"/>
            <family val="1"/>
          </rPr>
          <t>INSERIRE DETRAZIONE PER ABITAZIONE PRINCIPALE DELIBERATA DAL COMUNE</t>
        </r>
      </text>
    </comment>
    <comment ref="F10" authorId="0">
      <text>
        <r>
          <rPr>
            <sz val="10"/>
            <rFont val="Times New Roman"/>
            <family val="1"/>
          </rPr>
          <t>INSERIRE IN FORMA PERCENTUALE LA QUOTA DI EFFETTIVO POSSESSO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sz val="10"/>
            <rFont val="Times New Roman"/>
            <family val="1"/>
          </rPr>
          <t xml:space="preserve">INDICARE IL N. DEI PROPRIETARI AVENTI  DIRITTO 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imes New Roman"/>
            <family val="1"/>
          </rPr>
          <t>ALLA DETRAZIONE</t>
        </r>
      </text>
    </comment>
    <comment ref="D10" authorId="0">
      <text>
        <r>
          <rPr>
            <b/>
            <sz val="10"/>
            <rFont val="Times New Roman"/>
            <family val="1"/>
          </rPr>
          <t xml:space="preserve">LE CELLE EVIDENZIATE CONTENGONO DELLE FORMULE DI CALCOLO E NON DEBBONO ESSERE MODIFICATE PER NON 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imes New Roman"/>
            <family val="1"/>
          </rPr>
          <t>PER NON ALTERARE I RISULTATI</t>
        </r>
      </text>
    </comment>
    <comment ref="D31" authorId="0">
      <text>
        <r>
          <rPr>
            <b/>
            <sz val="10"/>
            <rFont val="Times New Roman"/>
            <family val="1"/>
          </rPr>
          <t xml:space="preserve">LE CELLE EVIDENZIATE CONTENGONO DELLE FORMULE DI CALCOLO E NON DEBBONO ESSERE MODIFICATE PER NON 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imes New Roman"/>
            <family val="1"/>
          </rPr>
          <t>PER NON ALTERARE I RISULTATI</t>
        </r>
      </text>
    </comment>
    <comment ref="D42" authorId="0">
      <text>
        <r>
          <rPr>
            <b/>
            <sz val="10"/>
            <rFont val="Times New Roman"/>
            <family val="1"/>
          </rPr>
          <t xml:space="preserve">LE CELLE EVIDENZIATE CONTENGONO DELLE FORMULE DI CALCOLO E NON DEBBONO ESSERE MODIFICATE PER NON 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imes New Roman"/>
            <family val="1"/>
          </rPr>
          <t>PER NON ALTERARE I RISULTATI</t>
        </r>
      </text>
    </comment>
    <comment ref="D32" authorId="0">
      <text>
        <r>
          <rPr>
            <b/>
            <sz val="10"/>
            <rFont val="Times New Roman"/>
            <family val="1"/>
          </rPr>
          <t xml:space="preserve">LE CELLE EVIDENZIATE CONTENGONO DELLE FORMULE DI CALCOLO E NON DEBBONO ESSERE MODIFICATE PER NON 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imes New Roman"/>
            <family val="1"/>
          </rPr>
          <t>PER NON ALTERARE I RISULTATI</t>
        </r>
      </text>
    </comment>
    <comment ref="D33" authorId="0">
      <text>
        <r>
          <rPr>
            <b/>
            <sz val="10"/>
            <rFont val="Times New Roman"/>
            <family val="1"/>
          </rPr>
          <t xml:space="preserve">LE CELLE EVIDENZIATE CONTENGONO DELLE FORMULE DI CALCOLO E NON DEBBONO ESSERE MODIFICATE PER NON 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imes New Roman"/>
            <family val="1"/>
          </rPr>
          <t>PER NON ALTERARE I RISULTATI</t>
        </r>
      </text>
    </comment>
    <comment ref="D34" authorId="0">
      <text>
        <r>
          <rPr>
            <b/>
            <sz val="10"/>
            <rFont val="Times New Roman"/>
            <family val="1"/>
          </rPr>
          <t xml:space="preserve">LE CELLE EVIDENZIATE CONTENGONO DELLE FORMULE DI CALCOLO E NON DEBBONO ESSERE MODIFICATE PER NON 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imes New Roman"/>
            <family val="1"/>
          </rPr>
          <t>PER NON ALTERARE I RISULTATI</t>
        </r>
      </text>
    </comment>
    <comment ref="D21" authorId="0">
      <text>
        <r>
          <rPr>
            <b/>
            <sz val="10"/>
            <rFont val="Times New Roman"/>
            <family val="1"/>
          </rPr>
          <t xml:space="preserve">LE CELLE EVIDENZIATE CONTENGONO DELLE FORMULE DI CALCOLO E NON DEBBONO ESSERE MODIFICATE PER NON 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imes New Roman"/>
            <family val="1"/>
          </rPr>
          <t>PER NON ALTERARE I RISULTATI</t>
        </r>
      </text>
    </comment>
  </commentList>
</comments>
</file>

<file path=xl/comments2.xml><?xml version="1.0" encoding="utf-8"?>
<comments xmlns="http://schemas.openxmlformats.org/spreadsheetml/2006/main">
  <authors>
    <author>puccini graziano</author>
  </authors>
  <commentList>
    <comment ref="B8" authorId="0">
      <text>
        <r>
          <rPr>
            <sz val="10"/>
            <rFont val="Times New Roman"/>
            <family val="1"/>
          </rPr>
          <t>INDICARE IL VALORE VENALE DEL TERRENO AL MQ. COMPRENSIVO DEI DECIMALI</t>
        </r>
      </text>
    </comment>
    <comment ref="B22" authorId="0">
      <text>
        <r>
          <rPr>
            <sz val="10"/>
            <rFont val="Times New Roman"/>
            <family val="1"/>
          </rPr>
          <t>INDICARE IL REDDITO DOMINICALE NON RIVALUTATO E COMPRENSIVO DEI DECIMALI</t>
        </r>
      </text>
    </comment>
  </commentList>
</comments>
</file>

<file path=xl/comments3.xml><?xml version="1.0" encoding="utf-8"?>
<comments xmlns="http://schemas.openxmlformats.org/spreadsheetml/2006/main">
  <authors>
    <author>puccini graziano</author>
  </authors>
  <commentList>
    <comment ref="D9" authorId="0">
      <text>
        <r>
          <rPr>
            <b/>
            <sz val="10"/>
            <rFont val="Times New Roman"/>
            <family val="1"/>
          </rPr>
          <t xml:space="preserve">LE CELLE EVIDENZIATE CONTENGONO DELLE FORMULE DI CALCOLO E NON DEBBONO ESSERE MODIFICATE PER NON 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imes New Roman"/>
            <family val="1"/>
          </rPr>
          <t>PER NON ALTERARE I RISULTATI</t>
        </r>
      </text>
    </comment>
    <comment ref="D19" authorId="0">
      <text>
        <r>
          <rPr>
            <b/>
            <sz val="10"/>
            <rFont val="Times New Roman"/>
            <family val="1"/>
          </rPr>
          <t xml:space="preserve">LE CELLE EVIDENZIATE CONTENGONO DELLE FORMULE DI CALCOLO E NON DEBBONO ESSERE MODIFICATE PER NON 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imes New Roman"/>
            <family val="1"/>
          </rPr>
          <t>PER NON ALTERARE I RISULTATI</t>
        </r>
      </text>
    </comment>
  </commentList>
</comments>
</file>

<file path=xl/sharedStrings.xml><?xml version="1.0" encoding="utf-8"?>
<sst xmlns="http://schemas.openxmlformats.org/spreadsheetml/2006/main" count="162" uniqueCount="67">
  <si>
    <t xml:space="preserve"> </t>
  </si>
  <si>
    <t>PROSPETTO CALCOLO I.C.I.</t>
  </si>
  <si>
    <t>Rendita catastale</t>
  </si>
  <si>
    <t>Rivalutazione</t>
  </si>
  <si>
    <t>Rendita effettiva</t>
  </si>
  <si>
    <t>Mesi di possesso</t>
  </si>
  <si>
    <t xml:space="preserve">ICI </t>
  </si>
  <si>
    <t>Imposta dovuta</t>
  </si>
  <si>
    <t>TOTALE</t>
  </si>
  <si>
    <t>TERRENI EDIFICABILI</t>
  </si>
  <si>
    <t>Valore venale al m.q.</t>
  </si>
  <si>
    <t>Numero metri quadri</t>
  </si>
  <si>
    <t>TERRENI AGRICOLI</t>
  </si>
  <si>
    <t>Reddito dominicale</t>
  </si>
  <si>
    <t>VERSAMENTO ACCONTO</t>
  </si>
  <si>
    <t>DESCRIZIONE</t>
  </si>
  <si>
    <t>TOTALE ICI IN ACCONTO</t>
  </si>
  <si>
    <t>VERSAMENTO A SALDO</t>
  </si>
  <si>
    <t>TOTALE ICI A SALDO</t>
  </si>
  <si>
    <r>
      <t xml:space="preserve">Aliquota    </t>
    </r>
    <r>
      <rPr>
        <b/>
        <sz val="12"/>
        <rFont val="Times New Roman"/>
        <family val="1"/>
      </rPr>
      <t>: 1000</t>
    </r>
  </si>
  <si>
    <t>ALTRI IMMOBILI: CASE A DISPOSIZIONE, CASE SFITTE ,ECC</t>
  </si>
  <si>
    <t>ICI lorda</t>
  </si>
  <si>
    <t>%  di            possesso</t>
  </si>
  <si>
    <t>ICI DA VERSARE PER ABITAZIONE PRINCIPALE E PERTINENZE</t>
  </si>
  <si>
    <t>FOGLIO DI  CALCOLO I.C.I.</t>
  </si>
  <si>
    <t>% di  possesso</t>
  </si>
  <si>
    <t>%   di possesso</t>
  </si>
  <si>
    <t xml:space="preserve">                         FABBRICATI USO UFFICIO CAT A/10</t>
  </si>
  <si>
    <t>FABBRICATI USO NEGOZI   CAT C/1</t>
  </si>
  <si>
    <t>Ulteriore Detrazione legge Finanziaria 2008</t>
  </si>
  <si>
    <t>Valore Catastale</t>
  </si>
  <si>
    <t xml:space="preserve">   Detrazioni  abitazione  principale</t>
  </si>
  <si>
    <t>Nel caso in cui l’imposta complessiva risulti inferiore a Euro 2,07 non è dovuto alcun pagamento.</t>
  </si>
  <si>
    <t>N° aventi diritto alle detrazioni</t>
  </si>
  <si>
    <t>Detrazione Abitaz Principale</t>
  </si>
  <si>
    <t xml:space="preserve"> Residenziale concessione singola </t>
  </si>
  <si>
    <t xml:space="preserve"> Residenziale PEC con convenzione </t>
  </si>
  <si>
    <t xml:space="preserve"> Residenziale PEC senza convenzione </t>
  </si>
  <si>
    <t xml:space="preserve"> Industriale/comm/artig  </t>
  </si>
  <si>
    <t xml:space="preserve"> Pec indu/comm/artig con convenzione </t>
  </si>
  <si>
    <t xml:space="preserve"> Pec indu/comm/artig senza convenzione </t>
  </si>
  <si>
    <t xml:space="preserve"> PEEP </t>
  </si>
  <si>
    <t xml:space="preserve"> PIP </t>
  </si>
  <si>
    <t>Valore del bene ai fini ICI</t>
  </si>
  <si>
    <t>Valore venale del bene al Mq</t>
  </si>
  <si>
    <t>ACCONTO  ICI  scadenza 16 giugno</t>
  </si>
  <si>
    <t>Il conto corrente postale del COMUNE DI CERANO - Servizio ICI è il n. 13888284</t>
  </si>
  <si>
    <t>Il servizio che offriamo per il calcolo dell'ICI è completamente gratuito. Non si assume alcuna responsabilità per errori dovuti all'utilizzo del modulo "online" per il calcolo dell'ICI.</t>
  </si>
  <si>
    <t xml:space="preserve">ABITAZIONE PRINCIPALE </t>
  </si>
  <si>
    <t>ALTRI FABBRICATI</t>
  </si>
  <si>
    <t>DETRAZIONE</t>
  </si>
  <si>
    <t>ULTERIORE DETRAZIONE</t>
  </si>
  <si>
    <t>VERSAMENTO UNICA SOLUZIONE</t>
  </si>
  <si>
    <t xml:space="preserve">TOTALE ICI </t>
  </si>
  <si>
    <r>
      <t xml:space="preserve">               Inserire  i  propri  dati  SOLO  nelle  caselle </t>
    </r>
    <r>
      <rPr>
        <i/>
        <sz val="16"/>
        <color indexed="10"/>
        <rFont val="Times New Roman"/>
        <family val="1"/>
      </rPr>
      <t>GIALLE</t>
    </r>
    <r>
      <rPr>
        <i/>
        <sz val="16"/>
        <color indexed="13"/>
        <rFont val="Times New Roman"/>
        <family val="1"/>
      </rPr>
      <t>:</t>
    </r>
    <r>
      <rPr>
        <i/>
        <sz val="16"/>
        <rFont val="Times New Roman"/>
        <family val="1"/>
      </rPr>
      <t xml:space="preserve">     i calcoli sono automatici</t>
    </r>
  </si>
  <si>
    <t xml:space="preserve">C O M U N E   D I   C E R  A N O  -  P r o v i n c i a   d i  N o v a r a                                                                                                                            Servizio Tributi                  </t>
  </si>
  <si>
    <t>IMPORTI DA INDICARE SUL BOLLETTINO DI  C.C.P. ICI</t>
  </si>
  <si>
    <t xml:space="preserve">TOTALE I.C.I. scadenza 16 giugno </t>
  </si>
  <si>
    <t>SALDO ICI   scadenza 16 dicembre</t>
  </si>
  <si>
    <t>ACCONTO</t>
  </si>
  <si>
    <t xml:space="preserve"> SALDO</t>
  </si>
  <si>
    <t xml:space="preserve">TOTALE </t>
  </si>
  <si>
    <t>SOLO PER LE ABITAZIONI CAT. A1 - A8 - A9</t>
  </si>
  <si>
    <t xml:space="preserve"> ICI  DA  VERSARE  PER  ABITAZIONE PRINCIPALE </t>
  </si>
  <si>
    <t>PERTINENZE (CAT. C2 - C6 - C7)                                                                                      ABBINATE ALL'ABITAZIONE PRINCIPALE (CAT. A1 - A8 - A9)</t>
  </si>
  <si>
    <t>FABBRICATI INAGIBILI IN FASE DI RISTRUTTURAZIONE NEL CENTRO STORICO</t>
  </si>
  <si>
    <t xml:space="preserve">C O M U N E   D I   GIOI  -  P r o v i n c i a   d i  Salerno                                                                                                                            Servizio Tributi                 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</si>
</sst>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_-* #,##0.0000_-;\-* #,##0.0000_-;_-* &quot;-&quot;_-;_-@_-"/>
    <numFmt numFmtId="175" formatCode="#,##0_ ;\-#,##0\ "/>
    <numFmt numFmtId="176" formatCode="#,##0.0000_ ;\-#,##0.0000\ "/>
    <numFmt numFmtId="177" formatCode="_-* #,##0.0000_-;\-* #,##0.0000_-;_-* &quot;-&quot;????_-;_-@_-"/>
    <numFmt numFmtId="178" formatCode="#,##0.00_ ;\-#,##0.00\ "/>
    <numFmt numFmtId="179" formatCode="0.0000"/>
    <numFmt numFmtId="180" formatCode="0.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#,##0.0"/>
    <numFmt numFmtId="185" formatCode="d\ mmmm\ yyyy"/>
    <numFmt numFmtId="186" formatCode="d/m"/>
    <numFmt numFmtId="187" formatCode="mmmm\-yy"/>
    <numFmt numFmtId="188" formatCode="d\-mmm\-yyyy"/>
    <numFmt numFmtId="189" formatCode="_-* #,##0.000_-;\-* #,##0.000_-;_-* &quot;-&quot;???_-;_-@_-"/>
    <numFmt numFmtId="190" formatCode="&quot;€&quot;\ #,##0.00"/>
    <numFmt numFmtId="191" formatCode="[$€-2]\ #.##000_);[Red]\([$€-2]\ #.##000\)"/>
  </numFmts>
  <fonts count="87">
    <font>
      <sz val="10"/>
      <name val="Arial"/>
      <family val="0"/>
    </font>
    <font>
      <sz val="12"/>
      <name val="Times New Roman"/>
      <family val="0"/>
    </font>
    <font>
      <b/>
      <i/>
      <sz val="16"/>
      <name val="Times New Roman"/>
      <family val="0"/>
    </font>
    <font>
      <i/>
      <sz val="16"/>
      <name val="Times New Roman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9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b/>
      <sz val="14"/>
      <color indexed="12"/>
      <name val="Arial Narrow"/>
      <family val="2"/>
    </font>
    <font>
      <b/>
      <sz val="20"/>
      <color indexed="9"/>
      <name val="Arial Narrow"/>
      <family val="2"/>
    </font>
    <font>
      <sz val="20"/>
      <color indexed="9"/>
      <name val="Arial Narrow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20"/>
      <color indexed="9"/>
      <name val="Times New Roman"/>
      <family val="0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0"/>
      <color indexed="9"/>
      <name val="Arial"/>
      <family val="2"/>
    </font>
    <font>
      <b/>
      <i/>
      <sz val="16"/>
      <color indexed="9"/>
      <name val="Times New Roman"/>
      <family val="0"/>
    </font>
    <font>
      <i/>
      <sz val="16"/>
      <color indexed="9"/>
      <name val="Times New Roman"/>
      <family val="0"/>
    </font>
    <font>
      <b/>
      <sz val="16"/>
      <color indexed="9"/>
      <name val="Times New Roman"/>
      <family val="0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b/>
      <sz val="16"/>
      <color indexed="9"/>
      <name val="Arial Narrow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b/>
      <sz val="18"/>
      <color indexed="9"/>
      <name val="Times New Roman"/>
      <family val="1"/>
    </font>
    <font>
      <sz val="11"/>
      <name val="Arial Narrow"/>
      <family val="2"/>
    </font>
    <font>
      <i/>
      <sz val="16"/>
      <color indexed="10"/>
      <name val="Times New Roman"/>
      <family val="1"/>
    </font>
    <font>
      <sz val="8"/>
      <name val="Arial Narrow"/>
      <family val="2"/>
    </font>
    <font>
      <sz val="16"/>
      <name val="Arial Narrow"/>
      <family val="2"/>
    </font>
    <font>
      <b/>
      <sz val="12"/>
      <name val="Arial"/>
      <family val="2"/>
    </font>
    <font>
      <b/>
      <sz val="8"/>
      <color indexed="8"/>
      <name val="Arial Narrow"/>
      <family val="2"/>
    </font>
    <font>
      <i/>
      <sz val="10"/>
      <name val="Times New Roman"/>
      <family val="1"/>
    </font>
    <font>
      <i/>
      <sz val="14"/>
      <name val="Times New Roman"/>
      <family val="1"/>
    </font>
    <font>
      <i/>
      <sz val="16"/>
      <color indexed="13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color indexed="9"/>
      <name val="Times New Roman"/>
      <family val="1"/>
    </font>
    <font>
      <b/>
      <sz val="10"/>
      <color indexed="57"/>
      <name val="Arial"/>
      <family val="2"/>
    </font>
    <font>
      <b/>
      <i/>
      <sz val="16"/>
      <color indexed="10"/>
      <name val="Times New Roman"/>
      <family val="1"/>
    </font>
    <font>
      <sz val="12"/>
      <color indexed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2" applyNumberFormat="0" applyFill="0" applyAlignment="0" applyProtection="0"/>
    <xf numFmtId="0" fontId="7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76" fillId="20" borderId="5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48">
      <alignment/>
      <protection/>
    </xf>
    <xf numFmtId="0" fontId="3" fillId="0" borderId="0" xfId="48" applyFont="1">
      <alignment/>
      <protection/>
    </xf>
    <xf numFmtId="0" fontId="1" fillId="0" borderId="0" xfId="48" applyFont="1">
      <alignment/>
      <protection/>
    </xf>
    <xf numFmtId="4" fontId="1" fillId="0" borderId="0" xfId="48" applyNumberFormat="1">
      <alignment/>
      <protection/>
    </xf>
    <xf numFmtId="41" fontId="4" fillId="0" borderId="0" xfId="46" applyFont="1" applyFill="1" applyAlignment="1">
      <alignment/>
    </xf>
    <xf numFmtId="172" fontId="1" fillId="33" borderId="10" xfId="48" applyNumberFormat="1" applyFill="1" applyBorder="1">
      <alignment/>
      <protection/>
    </xf>
    <xf numFmtId="43" fontId="1" fillId="33" borderId="10" xfId="46" applyNumberFormat="1" applyFont="1" applyFill="1" applyBorder="1" applyAlignment="1">
      <alignment horizontal="center"/>
    </xf>
    <xf numFmtId="178" fontId="1" fillId="33" borderId="10" xfId="48" applyNumberFormat="1" applyFill="1" applyBorder="1" applyAlignment="1">
      <alignment horizontal="center"/>
      <protection/>
    </xf>
    <xf numFmtId="43" fontId="1" fillId="33" borderId="10" xfId="48" applyNumberFormat="1" applyFill="1" applyBorder="1" applyAlignment="1">
      <alignment horizontal="center"/>
      <protection/>
    </xf>
    <xf numFmtId="43" fontId="1" fillId="33" borderId="11" xfId="48" applyNumberFormat="1" applyFill="1" applyBorder="1" applyAlignment="1">
      <alignment horizontal="center"/>
      <protection/>
    </xf>
    <xf numFmtId="43" fontId="1" fillId="33" borderId="10" xfId="48" applyNumberFormat="1" applyFill="1" applyBorder="1" applyAlignment="1">
      <alignment/>
      <protection/>
    </xf>
    <xf numFmtId="43" fontId="1" fillId="33" borderId="11" xfId="48" applyNumberFormat="1" applyFill="1" applyBorder="1" applyAlignment="1">
      <alignment/>
      <protection/>
    </xf>
    <xf numFmtId="43" fontId="0" fillId="33" borderId="10" xfId="0" applyNumberFormat="1" applyFill="1" applyBorder="1" applyAlignment="1">
      <alignment/>
    </xf>
    <xf numFmtId="43" fontId="7" fillId="33" borderId="10" xfId="0" applyNumberFormat="1" applyFont="1" applyFill="1" applyBorder="1" applyAlignment="1">
      <alignment/>
    </xf>
    <xf numFmtId="43" fontId="7" fillId="33" borderId="10" xfId="0" applyNumberFormat="1" applyFont="1" applyFill="1" applyBorder="1" applyAlignment="1">
      <alignment horizontal="right"/>
    </xf>
    <xf numFmtId="0" fontId="0" fillId="34" borderId="0" xfId="0" applyFill="1" applyAlignment="1">
      <alignment horizontal="centerContinuous"/>
    </xf>
    <xf numFmtId="0" fontId="0" fillId="34" borderId="0" xfId="0" applyFill="1" applyAlignment="1">
      <alignment/>
    </xf>
    <xf numFmtId="0" fontId="1" fillId="34" borderId="0" xfId="48" applyFill="1">
      <alignment/>
      <protection/>
    </xf>
    <xf numFmtId="4" fontId="1" fillId="34" borderId="0" xfId="48" applyNumberFormat="1" applyFill="1">
      <alignment/>
      <protection/>
    </xf>
    <xf numFmtId="0" fontId="3" fillId="34" borderId="0" xfId="48" applyFont="1" applyFill="1">
      <alignment/>
      <protection/>
    </xf>
    <xf numFmtId="0" fontId="2" fillId="34" borderId="0" xfId="48" applyFont="1" applyFill="1" applyBorder="1" applyAlignment="1">
      <alignment horizontal="centerContinuous"/>
      <protection/>
    </xf>
    <xf numFmtId="0" fontId="3" fillId="34" borderId="0" xfId="48" applyFont="1" applyFill="1" applyBorder="1" applyAlignment="1">
      <alignment horizontal="centerContinuous"/>
      <protection/>
    </xf>
    <xf numFmtId="4" fontId="3" fillId="34" borderId="0" xfId="48" applyNumberFormat="1" applyFont="1" applyFill="1" applyBorder="1" applyAlignment="1">
      <alignment horizontal="centerContinuous"/>
      <protection/>
    </xf>
    <xf numFmtId="0" fontId="2" fillId="34" borderId="0" xfId="48" applyFont="1" applyFill="1" applyBorder="1" applyAlignment="1">
      <alignment horizontal="centerContinuous"/>
      <protection/>
    </xf>
    <xf numFmtId="4" fontId="2" fillId="34" borderId="0" xfId="48" applyNumberFormat="1" applyFont="1" applyFill="1" applyBorder="1" applyAlignment="1">
      <alignment horizontal="centerContinuous"/>
      <protection/>
    </xf>
    <xf numFmtId="0" fontId="1" fillId="34" borderId="0" xfId="48" applyFont="1" applyFill="1" applyBorder="1" applyAlignment="1">
      <alignment horizontal="centerContinuous"/>
      <protection/>
    </xf>
    <xf numFmtId="4" fontId="1" fillId="34" borderId="0" xfId="48" applyNumberFormat="1" applyFont="1" applyFill="1" applyBorder="1" applyAlignment="1">
      <alignment horizontal="centerContinuous"/>
      <protection/>
    </xf>
    <xf numFmtId="0" fontId="1" fillId="34" borderId="10" xfId="48" applyFont="1" applyFill="1" applyBorder="1" applyAlignment="1">
      <alignment horizontal="center" vertical="top" wrapText="1"/>
      <protection/>
    </xf>
    <xf numFmtId="0" fontId="1" fillId="34" borderId="10" xfId="48" applyFill="1" applyBorder="1" applyAlignment="1">
      <alignment horizontal="center" vertical="top" wrapText="1"/>
      <protection/>
    </xf>
    <xf numFmtId="0" fontId="1" fillId="34" borderId="10" xfId="0" applyFont="1" applyFill="1" applyBorder="1" applyAlignment="1">
      <alignment horizontal="center" vertical="top" wrapText="1"/>
    </xf>
    <xf numFmtId="174" fontId="1" fillId="34" borderId="10" xfId="46" applyNumberFormat="1" applyFont="1" applyFill="1" applyBorder="1" applyAlignment="1">
      <alignment horizontal="center"/>
    </xf>
    <xf numFmtId="4" fontId="1" fillId="34" borderId="11" xfId="48" applyNumberFormat="1" applyFill="1" applyBorder="1" applyAlignment="1">
      <alignment horizontal="center"/>
      <protection/>
    </xf>
    <xf numFmtId="0" fontId="1" fillId="34" borderId="0" xfId="48" applyFont="1" applyFill="1" applyBorder="1">
      <alignment/>
      <protection/>
    </xf>
    <xf numFmtId="4" fontId="1" fillId="34" borderId="0" xfId="48" applyNumberFormat="1" applyFont="1" applyFill="1" applyBorder="1">
      <alignment/>
      <protection/>
    </xf>
    <xf numFmtId="4" fontId="1" fillId="34" borderId="10" xfId="48" applyNumberFormat="1" applyFill="1" applyBorder="1" applyAlignment="1">
      <alignment horizontal="center" vertical="top" wrapText="1"/>
      <protection/>
    </xf>
    <xf numFmtId="41" fontId="1" fillId="34" borderId="0" xfId="46" applyFont="1" applyFill="1" applyBorder="1" applyAlignment="1">
      <alignment horizontal="center"/>
    </xf>
    <xf numFmtId="174" fontId="1" fillId="34" borderId="0" xfId="46" applyNumberFormat="1" applyFont="1" applyFill="1" applyBorder="1" applyAlignment="1">
      <alignment horizontal="center"/>
    </xf>
    <xf numFmtId="41" fontId="1" fillId="34" borderId="0" xfId="48" applyNumberFormat="1" applyFill="1" applyBorder="1">
      <alignment/>
      <protection/>
    </xf>
    <xf numFmtId="12" fontId="1" fillId="34" borderId="0" xfId="48" applyNumberFormat="1" applyFill="1" applyBorder="1" applyAlignment="1">
      <alignment horizontal="center"/>
      <protection/>
    </xf>
    <xf numFmtId="4" fontId="1" fillId="34" borderId="0" xfId="46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4" fontId="1" fillId="34" borderId="0" xfId="48" applyNumberFormat="1" applyFill="1" applyBorder="1" applyAlignment="1">
      <alignment horizontal="center"/>
      <protection/>
    </xf>
    <xf numFmtId="4" fontId="4" fillId="34" borderId="0" xfId="48" applyNumberFormat="1" applyFont="1" applyFill="1">
      <alignment/>
      <protection/>
    </xf>
    <xf numFmtId="0" fontId="2" fillId="34" borderId="0" xfId="48" applyFont="1" applyFill="1" applyAlignment="1">
      <alignment horizontal="centerContinuous"/>
      <protection/>
    </xf>
    <xf numFmtId="0" fontId="6" fillId="34" borderId="0" xfId="48" applyFont="1" applyFill="1" applyAlignment="1">
      <alignment horizontal="centerContinuous"/>
      <protection/>
    </xf>
    <xf numFmtId="0" fontId="6" fillId="34" borderId="0" xfId="48" applyFont="1" applyFill="1" applyBorder="1" applyAlignment="1">
      <alignment horizontal="centerContinuous"/>
      <protection/>
    </xf>
    <xf numFmtId="0" fontId="1" fillId="34" borderId="0" xfId="48" applyFill="1" applyBorder="1">
      <alignment/>
      <protection/>
    </xf>
    <xf numFmtId="41" fontId="1" fillId="34" borderId="0" xfId="46" applyFont="1" applyFill="1" applyBorder="1" applyAlignment="1">
      <alignment/>
    </xf>
    <xf numFmtId="189" fontId="1" fillId="34" borderId="10" xfId="46" applyNumberFormat="1" applyFont="1" applyFill="1" applyBorder="1" applyAlignment="1">
      <alignment horizontal="center"/>
    </xf>
    <xf numFmtId="180" fontId="1" fillId="34" borderId="10" xfId="46" applyNumberFormat="1" applyFont="1" applyFill="1" applyBorder="1" applyAlignment="1">
      <alignment horizontal="center"/>
    </xf>
    <xf numFmtId="0" fontId="15" fillId="35" borderId="0" xfId="48" applyFont="1" applyFill="1">
      <alignment/>
      <protection/>
    </xf>
    <xf numFmtId="172" fontId="1" fillId="36" borderId="10" xfId="46" applyNumberFormat="1" applyFont="1" applyFill="1" applyBorder="1" applyAlignment="1">
      <alignment horizontal="center"/>
    </xf>
    <xf numFmtId="4" fontId="15" fillId="35" borderId="0" xfId="48" applyNumberFormat="1" applyFont="1" applyFill="1">
      <alignment/>
      <protection/>
    </xf>
    <xf numFmtId="172" fontId="1" fillId="36" borderId="10" xfId="48" applyNumberFormat="1" applyFont="1" applyFill="1" applyBorder="1">
      <alignment/>
      <protection/>
    </xf>
    <xf numFmtId="43" fontId="1" fillId="34" borderId="10" xfId="48" applyNumberFormat="1" applyFont="1" applyFill="1" applyBorder="1" applyAlignment="1">
      <alignment horizontal="center" vertical="top" wrapText="1"/>
      <protection/>
    </xf>
    <xf numFmtId="0" fontId="1" fillId="0" borderId="0" xfId="48" applyBorder="1">
      <alignment/>
      <protection/>
    </xf>
    <xf numFmtId="4" fontId="18" fillId="37" borderId="0" xfId="48" applyNumberFormat="1" applyFont="1" applyFill="1" applyBorder="1">
      <alignment/>
      <protection/>
    </xf>
    <xf numFmtId="0" fontId="17" fillId="34" borderId="0" xfId="48" applyFont="1" applyFill="1" applyBorder="1">
      <alignment/>
      <protection/>
    </xf>
    <xf numFmtId="4" fontId="17" fillId="34" borderId="0" xfId="48" applyNumberFormat="1" applyFont="1" applyFill="1" applyBorder="1">
      <alignment/>
      <protection/>
    </xf>
    <xf numFmtId="0" fontId="17" fillId="0" borderId="0" xfId="48" applyFont="1" applyBorder="1">
      <alignment/>
      <protection/>
    </xf>
    <xf numFmtId="0" fontId="1" fillId="38" borderId="10" xfId="48" applyFont="1" applyFill="1" applyBorder="1" applyAlignment="1">
      <alignment horizontal="center" vertical="top" wrapText="1"/>
      <protection/>
    </xf>
    <xf numFmtId="12" fontId="1" fillId="38" borderId="10" xfId="48" applyNumberFormat="1" applyFill="1" applyBorder="1" applyAlignment="1">
      <alignment horizontal="center"/>
      <protection/>
    </xf>
    <xf numFmtId="0" fontId="1" fillId="38" borderId="10" xfId="48" applyFont="1" applyFill="1" applyBorder="1">
      <alignment/>
      <protection/>
    </xf>
    <xf numFmtId="0" fontId="1" fillId="36" borderId="10" xfId="0" applyFont="1" applyFill="1" applyBorder="1" applyAlignment="1">
      <alignment/>
    </xf>
    <xf numFmtId="0" fontId="21" fillId="35" borderId="10" xfId="0" applyFont="1" applyFill="1" applyBorder="1" applyAlignment="1">
      <alignment horizontal="centerContinuous"/>
    </xf>
    <xf numFmtId="0" fontId="21" fillId="35" borderId="10" xfId="0" applyFont="1" applyFill="1" applyBorder="1" applyAlignment="1">
      <alignment horizontal="center"/>
    </xf>
    <xf numFmtId="43" fontId="22" fillId="34" borderId="10" xfId="0" applyNumberFormat="1" applyFont="1" applyFill="1" applyBorder="1" applyAlignment="1">
      <alignment horizontal="right"/>
    </xf>
    <xf numFmtId="43" fontId="23" fillId="39" borderId="10" xfId="0" applyNumberFormat="1" applyFont="1" applyFill="1" applyBorder="1" applyAlignment="1">
      <alignment/>
    </xf>
    <xf numFmtId="0" fontId="21" fillId="39" borderId="10" xfId="0" applyFont="1" applyFill="1" applyBorder="1" applyAlignment="1">
      <alignment horizontal="centerContinuous"/>
    </xf>
    <xf numFmtId="0" fontId="26" fillId="34" borderId="12" xfId="0" applyFont="1" applyFill="1" applyBorder="1" applyAlignment="1">
      <alignment horizontal="left"/>
    </xf>
    <xf numFmtId="0" fontId="26" fillId="34" borderId="13" xfId="0" applyFont="1" applyFill="1" applyBorder="1" applyAlignment="1">
      <alignment horizontal="left"/>
    </xf>
    <xf numFmtId="0" fontId="26" fillId="34" borderId="14" xfId="0" applyFont="1" applyFill="1" applyBorder="1" applyAlignment="1">
      <alignment horizontal="left"/>
    </xf>
    <xf numFmtId="0" fontId="26" fillId="40" borderId="13" xfId="0" applyFont="1" applyFill="1" applyBorder="1" applyAlignment="1">
      <alignment horizontal="left"/>
    </xf>
    <xf numFmtId="0" fontId="26" fillId="40" borderId="14" xfId="0" applyFont="1" applyFill="1" applyBorder="1" applyAlignment="1">
      <alignment horizontal="left"/>
    </xf>
    <xf numFmtId="0" fontId="25" fillId="40" borderId="12" xfId="0" applyFont="1" applyFill="1" applyBorder="1" applyAlignment="1">
      <alignment horizontal="left"/>
    </xf>
    <xf numFmtId="0" fontId="25" fillId="40" borderId="13" xfId="0" applyFont="1" applyFill="1" applyBorder="1" applyAlignment="1">
      <alignment horizontal="left"/>
    </xf>
    <xf numFmtId="0" fontId="25" fillId="40" borderId="14" xfId="0" applyFont="1" applyFill="1" applyBorder="1" applyAlignment="1">
      <alignment horizontal="left"/>
    </xf>
    <xf numFmtId="0" fontId="21" fillId="40" borderId="13" xfId="0" applyFont="1" applyFill="1" applyBorder="1" applyAlignment="1">
      <alignment horizontal="left"/>
    </xf>
    <xf numFmtId="0" fontId="21" fillId="40" borderId="14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21" fillId="41" borderId="15" xfId="0" applyFont="1" applyFill="1" applyBorder="1" applyAlignment="1">
      <alignment horizontal="centerContinuous"/>
    </xf>
    <xf numFmtId="0" fontId="27" fillId="41" borderId="16" xfId="0" applyFont="1" applyFill="1" applyBorder="1" applyAlignment="1">
      <alignment horizontal="centerContinuous"/>
    </xf>
    <xf numFmtId="43" fontId="1" fillId="36" borderId="10" xfId="46" applyNumberFormat="1" applyFont="1" applyFill="1" applyBorder="1" applyAlignment="1">
      <alignment horizontal="center"/>
    </xf>
    <xf numFmtId="43" fontId="1" fillId="36" borderId="10" xfId="48" applyNumberFormat="1" applyFont="1" applyFill="1" applyBorder="1">
      <alignment/>
      <protection/>
    </xf>
    <xf numFmtId="0" fontId="28" fillId="35" borderId="12" xfId="48" applyFont="1" applyFill="1" applyBorder="1" applyAlignment="1">
      <alignment horizontal="centerContinuous"/>
      <protection/>
    </xf>
    <xf numFmtId="0" fontId="28" fillId="35" borderId="13" xfId="48" applyFont="1" applyFill="1" applyBorder="1" applyAlignment="1">
      <alignment horizontal="centerContinuous"/>
      <protection/>
    </xf>
    <xf numFmtId="0" fontId="29" fillId="35" borderId="13" xfId="48" applyFont="1" applyFill="1" applyBorder="1" applyAlignment="1">
      <alignment horizontal="centerContinuous"/>
      <protection/>
    </xf>
    <xf numFmtId="0" fontId="30" fillId="35" borderId="13" xfId="48" applyFont="1" applyFill="1" applyBorder="1" applyAlignment="1">
      <alignment horizontal="centerContinuous"/>
      <protection/>
    </xf>
    <xf numFmtId="0" fontId="29" fillId="35" borderId="12" xfId="48" applyFont="1" applyFill="1" applyBorder="1" applyAlignment="1">
      <alignment horizontal="centerContinuous"/>
      <protection/>
    </xf>
    <xf numFmtId="0" fontId="8" fillId="34" borderId="0" xfId="48" applyFont="1" applyFill="1" applyBorder="1" applyAlignment="1">
      <alignment horizontal="center"/>
      <protection/>
    </xf>
    <xf numFmtId="9" fontId="1" fillId="36" borderId="10" xfId="48" applyNumberFormat="1" applyFill="1" applyBorder="1" applyAlignment="1">
      <alignment horizontal="center"/>
      <protection/>
    </xf>
    <xf numFmtId="9" fontId="1" fillId="36" borderId="10" xfId="48" applyNumberFormat="1" applyFont="1" applyFill="1" applyBorder="1">
      <alignment/>
      <protection/>
    </xf>
    <xf numFmtId="0" fontId="1" fillId="36" borderId="1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4" fontId="1" fillId="34" borderId="0" xfId="48" applyNumberFormat="1" applyFill="1" applyBorder="1" applyAlignment="1">
      <alignment horizontal="center" vertical="top" wrapText="1"/>
      <protection/>
    </xf>
    <xf numFmtId="0" fontId="1" fillId="34" borderId="17" xfId="48" applyFont="1" applyFill="1" applyBorder="1" applyAlignment="1">
      <alignment horizontal="center" vertical="top" wrapText="1"/>
      <protection/>
    </xf>
    <xf numFmtId="4" fontId="1" fillId="34" borderId="17" xfId="48" applyNumberFormat="1" applyFont="1" applyFill="1" applyBorder="1" applyAlignment="1">
      <alignment horizontal="center" vertical="top" wrapText="1"/>
      <protection/>
    </xf>
    <xf numFmtId="4" fontId="31" fillId="34" borderId="17" xfId="48" applyNumberFormat="1" applyFont="1" applyFill="1" applyBorder="1" applyAlignment="1">
      <alignment horizontal="center" vertical="top" wrapText="1"/>
      <protection/>
    </xf>
    <xf numFmtId="9" fontId="1" fillId="36" borderId="10" xfId="48" applyNumberFormat="1" applyFont="1" applyFill="1" applyBorder="1" applyAlignment="1">
      <alignment horizontal="center"/>
      <protection/>
    </xf>
    <xf numFmtId="0" fontId="33" fillId="35" borderId="14" xfId="48" applyFont="1" applyFill="1" applyBorder="1" applyAlignment="1">
      <alignment horizontal="centerContinuous"/>
      <protection/>
    </xf>
    <xf numFmtId="180" fontId="1" fillId="34" borderId="0" xfId="46" applyNumberFormat="1" applyFont="1" applyFill="1" applyBorder="1" applyAlignment="1">
      <alignment horizontal="center"/>
    </xf>
    <xf numFmtId="172" fontId="1" fillId="37" borderId="10" xfId="46" applyNumberFormat="1" applyFont="1" applyFill="1" applyBorder="1" applyAlignment="1">
      <alignment horizontal="center"/>
    </xf>
    <xf numFmtId="172" fontId="5" fillId="33" borderId="18" xfId="48" applyNumberFormat="1" applyFont="1" applyFill="1" applyBorder="1">
      <alignment/>
      <protection/>
    </xf>
    <xf numFmtId="0" fontId="1" fillId="0" borderId="19" xfId="48" applyBorder="1">
      <alignment/>
      <protection/>
    </xf>
    <xf numFmtId="180" fontId="1" fillId="34" borderId="20" xfId="46" applyNumberFormat="1" applyFont="1" applyFill="1" applyBorder="1" applyAlignment="1">
      <alignment horizontal="center"/>
    </xf>
    <xf numFmtId="0" fontId="1" fillId="0" borderId="21" xfId="48" applyBorder="1">
      <alignment/>
      <protection/>
    </xf>
    <xf numFmtId="0" fontId="1" fillId="34" borderId="22" xfId="48" applyFont="1" applyFill="1" applyBorder="1">
      <alignment/>
      <protection/>
    </xf>
    <xf numFmtId="43" fontId="24" fillId="37" borderId="23" xfId="48" applyNumberFormat="1" applyFont="1" applyFill="1" applyBorder="1" applyAlignment="1">
      <alignment horizontal="center"/>
      <protection/>
    </xf>
    <xf numFmtId="4" fontId="34" fillId="37" borderId="24" xfId="48" applyNumberFormat="1" applyFont="1" applyFill="1" applyBorder="1">
      <alignment/>
      <protection/>
    </xf>
    <xf numFmtId="0" fontId="35" fillId="34" borderId="25" xfId="48" applyFont="1" applyFill="1" applyBorder="1">
      <alignment/>
      <protection/>
    </xf>
    <xf numFmtId="4" fontId="35" fillId="34" borderId="26" xfId="48" applyNumberFormat="1" applyFont="1" applyFill="1" applyBorder="1">
      <alignment/>
      <protection/>
    </xf>
    <xf numFmtId="0" fontId="35" fillId="0" borderId="25" xfId="48" applyFont="1" applyBorder="1">
      <alignment/>
      <protection/>
    </xf>
    <xf numFmtId="0" fontId="35" fillId="0" borderId="26" xfId="48" applyFont="1" applyBorder="1">
      <alignment/>
      <protection/>
    </xf>
    <xf numFmtId="0" fontId="35" fillId="0" borderId="20" xfId="48" applyFont="1" applyBorder="1">
      <alignment/>
      <protection/>
    </xf>
    <xf numFmtId="43" fontId="1" fillId="34" borderId="11" xfId="48" applyNumberFormat="1" applyFill="1" applyBorder="1" applyAlignment="1">
      <alignment horizontal="center"/>
      <protection/>
    </xf>
    <xf numFmtId="2" fontId="1" fillId="36" borderId="10" xfId="48" applyNumberFormat="1" applyFill="1" applyBorder="1">
      <alignment/>
      <protection/>
    </xf>
    <xf numFmtId="43" fontId="16" fillId="33" borderId="10" xfId="48" applyNumberFormat="1" applyFont="1" applyFill="1" applyBorder="1">
      <alignment/>
      <protection/>
    </xf>
    <xf numFmtId="0" fontId="16" fillId="33" borderId="10" xfId="48" applyFont="1" applyFill="1" applyBorder="1">
      <alignment/>
      <protection/>
    </xf>
    <xf numFmtId="0" fontId="16" fillId="34" borderId="10" xfId="48" applyFont="1" applyFill="1" applyBorder="1" applyAlignment="1">
      <alignment horizontal="center" vertical="top" wrapText="1"/>
      <protection/>
    </xf>
    <xf numFmtId="0" fontId="1" fillId="35" borderId="13" xfId="48" applyFill="1" applyBorder="1">
      <alignment/>
      <protection/>
    </xf>
    <xf numFmtId="0" fontId="1" fillId="35" borderId="14" xfId="48" applyFill="1" applyBorder="1">
      <alignment/>
      <protection/>
    </xf>
    <xf numFmtId="0" fontId="33" fillId="35" borderId="13" xfId="48" applyFont="1" applyFill="1" applyBorder="1" applyAlignment="1">
      <alignment horizontal="centerContinuous"/>
      <protection/>
    </xf>
    <xf numFmtId="0" fontId="4" fillId="34" borderId="0" xfId="48" applyFont="1" applyFill="1" applyBorder="1">
      <alignment/>
      <protection/>
    </xf>
    <xf numFmtId="0" fontId="1" fillId="34" borderId="12" xfId="48" applyFill="1" applyBorder="1" applyAlignment="1">
      <alignment horizontal="center" vertical="top" wrapText="1"/>
      <protection/>
    </xf>
    <xf numFmtId="43" fontId="1" fillId="33" borderId="12" xfId="48" applyNumberFormat="1" applyFill="1" applyBorder="1">
      <alignment/>
      <protection/>
    </xf>
    <xf numFmtId="0" fontId="1" fillId="34" borderId="14" xfId="48" applyFont="1" applyFill="1" applyBorder="1" applyAlignment="1">
      <alignment horizontal="center" vertical="top" wrapText="1"/>
      <protection/>
    </xf>
    <xf numFmtId="189" fontId="1" fillId="34" borderId="14" xfId="46" applyNumberFormat="1" applyFont="1" applyFill="1" applyBorder="1" applyAlignment="1">
      <alignment horizontal="center"/>
    </xf>
    <xf numFmtId="0" fontId="1" fillId="40" borderId="11" xfId="48" applyFill="1" applyBorder="1" applyAlignment="1">
      <alignment horizontal="center" vertical="top" wrapText="1"/>
      <protection/>
    </xf>
    <xf numFmtId="43" fontId="1" fillId="40" borderId="27" xfId="48" applyNumberFormat="1" applyFill="1" applyBorder="1">
      <alignment/>
      <protection/>
    </xf>
    <xf numFmtId="43" fontId="1" fillId="40" borderId="17" xfId="48" applyNumberFormat="1" applyFill="1" applyBorder="1">
      <alignment/>
      <protection/>
    </xf>
    <xf numFmtId="190" fontId="1" fillId="33" borderId="10" xfId="48" applyNumberFormat="1" applyFill="1" applyBorder="1">
      <alignment/>
      <protection/>
    </xf>
    <xf numFmtId="0" fontId="15" fillId="35" borderId="25" xfId="48" applyFont="1" applyFill="1" applyBorder="1">
      <alignment/>
      <protection/>
    </xf>
    <xf numFmtId="0" fontId="19" fillId="35" borderId="12" xfId="48" applyFont="1" applyFill="1" applyBorder="1" applyAlignment="1">
      <alignment horizontal="centerContinuous"/>
      <protection/>
    </xf>
    <xf numFmtId="0" fontId="19" fillId="35" borderId="13" xfId="48" applyFont="1" applyFill="1" applyBorder="1" applyAlignment="1">
      <alignment horizontal="centerContinuous"/>
      <protection/>
    </xf>
    <xf numFmtId="0" fontId="20" fillId="35" borderId="13" xfId="48" applyFont="1" applyFill="1" applyBorder="1" applyAlignment="1">
      <alignment horizontal="centerContinuous"/>
      <protection/>
    </xf>
    <xf numFmtId="4" fontId="20" fillId="35" borderId="13" xfId="48" applyNumberFormat="1" applyFont="1" applyFill="1" applyBorder="1" applyAlignment="1">
      <alignment horizontal="centerContinuous"/>
      <protection/>
    </xf>
    <xf numFmtId="0" fontId="19" fillId="35" borderId="13" xfId="48" applyFont="1" applyFill="1" applyBorder="1" applyAlignment="1">
      <alignment horizontal="right"/>
      <protection/>
    </xf>
    <xf numFmtId="3" fontId="19" fillId="35" borderId="13" xfId="48" applyNumberFormat="1" applyFont="1" applyFill="1" applyBorder="1" applyAlignment="1">
      <alignment horizontal="left"/>
      <protection/>
    </xf>
    <xf numFmtId="0" fontId="3" fillId="35" borderId="14" xfId="48" applyFont="1" applyFill="1" applyBorder="1">
      <alignment/>
      <protection/>
    </xf>
    <xf numFmtId="0" fontId="39" fillId="34" borderId="0" xfId="48" applyFont="1" applyFill="1" applyBorder="1" applyAlignment="1">
      <alignment wrapText="1"/>
      <protection/>
    </xf>
    <xf numFmtId="0" fontId="40" fillId="34" borderId="0" xfId="48" applyFont="1" applyFill="1" applyBorder="1">
      <alignment/>
      <protection/>
    </xf>
    <xf numFmtId="0" fontId="40" fillId="0" borderId="0" xfId="48" applyFont="1" applyBorder="1">
      <alignment/>
      <protection/>
    </xf>
    <xf numFmtId="4" fontId="1" fillId="0" borderId="0" xfId="48" applyNumberFormat="1" applyBorder="1">
      <alignment/>
      <protection/>
    </xf>
    <xf numFmtId="0" fontId="42" fillId="0" borderId="19" xfId="48" applyFont="1" applyBorder="1">
      <alignment/>
      <protection/>
    </xf>
    <xf numFmtId="0" fontId="41" fillId="0" borderId="0" xfId="0" applyFont="1" applyAlignment="1">
      <alignment/>
    </xf>
    <xf numFmtId="0" fontId="17" fillId="0" borderId="0" xfId="0" applyFont="1" applyAlignment="1">
      <alignment/>
    </xf>
    <xf numFmtId="43" fontId="0" fillId="0" borderId="0" xfId="0" applyNumberFormat="1" applyAlignment="1">
      <alignment/>
    </xf>
    <xf numFmtId="172" fontId="1" fillId="37" borderId="22" xfId="46" applyNumberFormat="1" applyFont="1" applyFill="1" applyBorder="1" applyAlignment="1">
      <alignment horizontal="center"/>
    </xf>
    <xf numFmtId="172" fontId="5" fillId="33" borderId="0" xfId="48" applyNumberFormat="1" applyFont="1" applyFill="1" applyBorder="1">
      <alignment/>
      <protection/>
    </xf>
    <xf numFmtId="0" fontId="26" fillId="34" borderId="0" xfId="0" applyFont="1" applyFill="1" applyBorder="1" applyAlignment="1">
      <alignment horizontal="left"/>
    </xf>
    <xf numFmtId="0" fontId="44" fillId="0" borderId="0" xfId="0" applyFont="1" applyAlignment="1">
      <alignment vertical="top" wrapText="1"/>
    </xf>
    <xf numFmtId="0" fontId="43" fillId="0" borderId="0" xfId="0" applyFont="1" applyAlignment="1">
      <alignment horizontal="center" vertical="top" wrapText="1"/>
    </xf>
    <xf numFmtId="0" fontId="1" fillId="34" borderId="0" xfId="48" applyFont="1" applyFill="1" applyBorder="1" applyAlignment="1">
      <alignment/>
      <protection/>
    </xf>
    <xf numFmtId="0" fontId="15" fillId="35" borderId="28" xfId="48" applyFont="1" applyFill="1" applyBorder="1">
      <alignment/>
      <protection/>
    </xf>
    <xf numFmtId="4" fontId="46" fillId="35" borderId="13" xfId="48" applyNumberFormat="1" applyFont="1" applyFill="1" applyBorder="1" applyAlignment="1">
      <alignment/>
      <protection/>
    </xf>
    <xf numFmtId="2" fontId="36" fillId="39" borderId="10" xfId="48" applyNumberFormat="1" applyFont="1" applyFill="1" applyBorder="1">
      <alignment/>
      <protection/>
    </xf>
    <xf numFmtId="43" fontId="46" fillId="39" borderId="16" xfId="48" applyNumberFormat="1" applyFont="1" applyFill="1" applyBorder="1" applyAlignment="1">
      <alignment horizontal="center"/>
      <protection/>
    </xf>
    <xf numFmtId="9" fontId="1" fillId="36" borderId="10" xfId="48" applyNumberFormat="1" applyFill="1" applyBorder="1" applyAlignment="1">
      <alignment/>
      <protection/>
    </xf>
    <xf numFmtId="0" fontId="5" fillId="35" borderId="25" xfId="48" applyFont="1" applyFill="1" applyBorder="1">
      <alignment/>
      <protection/>
    </xf>
    <xf numFmtId="0" fontId="1" fillId="0" borderId="20" xfId="48" applyBorder="1">
      <alignment/>
      <protection/>
    </xf>
    <xf numFmtId="172" fontId="1" fillId="36" borderId="14" xfId="46" applyNumberFormat="1" applyFont="1" applyFill="1" applyBorder="1" applyAlignment="1">
      <alignment horizontal="center"/>
    </xf>
    <xf numFmtId="0" fontId="5" fillId="0" borderId="20" xfId="48" applyFont="1" applyBorder="1" applyAlignment="1">
      <alignment horizontal="right"/>
      <protection/>
    </xf>
    <xf numFmtId="0" fontId="48" fillId="35" borderId="12" xfId="0" applyFont="1" applyFill="1" applyBorder="1" applyAlignment="1">
      <alignment horizontal="centerContinuous"/>
    </xf>
    <xf numFmtId="0" fontId="48" fillId="35" borderId="13" xfId="0" applyFont="1" applyFill="1" applyBorder="1" applyAlignment="1">
      <alignment horizontal="centerContinuous"/>
    </xf>
    <xf numFmtId="0" fontId="48" fillId="35" borderId="14" xfId="0" applyFont="1" applyFill="1" applyBorder="1" applyAlignment="1">
      <alignment horizontal="centerContinuous"/>
    </xf>
    <xf numFmtId="43" fontId="22" fillId="37" borderId="10" xfId="0" applyNumberFormat="1" applyFont="1" applyFill="1" applyBorder="1" applyAlignment="1">
      <alignment horizontal="right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26" fillId="34" borderId="21" xfId="0" applyFont="1" applyFill="1" applyBorder="1" applyAlignment="1">
      <alignment horizontal="left"/>
    </xf>
    <xf numFmtId="0" fontId="26" fillId="34" borderId="22" xfId="0" applyFon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9" xfId="0" applyFill="1" applyBorder="1" applyAlignment="1">
      <alignment/>
    </xf>
    <xf numFmtId="43" fontId="22" fillId="37" borderId="0" xfId="0" applyNumberFormat="1" applyFont="1" applyFill="1" applyBorder="1" applyAlignment="1">
      <alignment horizontal="right"/>
    </xf>
    <xf numFmtId="0" fontId="21" fillId="35" borderId="0" xfId="0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3" fontId="7" fillId="33" borderId="0" xfId="0" applyNumberFormat="1" applyFont="1" applyFill="1" applyBorder="1" applyAlignment="1">
      <alignment/>
    </xf>
    <xf numFmtId="43" fontId="22" fillId="34" borderId="0" xfId="0" applyNumberFormat="1" applyFont="1" applyFill="1" applyBorder="1" applyAlignment="1">
      <alignment horizontal="right"/>
    </xf>
    <xf numFmtId="43" fontId="23" fillId="39" borderId="0" xfId="0" applyNumberFormat="1" applyFont="1" applyFill="1" applyBorder="1" applyAlignment="1">
      <alignment/>
    </xf>
    <xf numFmtId="43" fontId="7" fillId="33" borderId="0" xfId="0" applyNumberFormat="1" applyFont="1" applyFill="1" applyBorder="1" applyAlignment="1">
      <alignment horizontal="right"/>
    </xf>
    <xf numFmtId="2" fontId="0" fillId="34" borderId="0" xfId="0" applyNumberFormat="1" applyFill="1" applyBorder="1" applyAlignment="1">
      <alignment/>
    </xf>
    <xf numFmtId="0" fontId="48" fillId="35" borderId="0" xfId="0" applyFont="1" applyFill="1" applyBorder="1" applyAlignment="1">
      <alignment horizontal="centerContinuous"/>
    </xf>
    <xf numFmtId="0" fontId="21" fillId="41" borderId="30" xfId="0" applyFont="1" applyFill="1" applyBorder="1" applyAlignment="1">
      <alignment horizontal="centerContinuous"/>
    </xf>
    <xf numFmtId="0" fontId="21" fillId="42" borderId="15" xfId="0" applyFont="1" applyFill="1" applyBorder="1" applyAlignment="1">
      <alignment/>
    </xf>
    <xf numFmtId="0" fontId="21" fillId="42" borderId="30" xfId="0" applyFont="1" applyFill="1" applyBorder="1" applyAlignment="1">
      <alignment/>
    </xf>
    <xf numFmtId="0" fontId="21" fillId="42" borderId="31" xfId="0" applyFont="1" applyFill="1" applyBorder="1" applyAlignment="1">
      <alignment/>
    </xf>
    <xf numFmtId="0" fontId="21" fillId="35" borderId="15" xfId="0" applyFont="1" applyFill="1" applyBorder="1" applyAlignment="1">
      <alignment/>
    </xf>
    <xf numFmtId="0" fontId="21" fillId="35" borderId="30" xfId="0" applyFont="1" applyFill="1" applyBorder="1" applyAlignment="1">
      <alignment/>
    </xf>
    <xf numFmtId="0" fontId="21" fillId="35" borderId="16" xfId="0" applyFont="1" applyFill="1" applyBorder="1" applyAlignment="1">
      <alignment/>
    </xf>
    <xf numFmtId="43" fontId="4" fillId="37" borderId="0" xfId="48" applyNumberFormat="1" applyFont="1" applyFill="1" applyBorder="1" applyAlignment="1">
      <alignment horizontal="center"/>
      <protection/>
    </xf>
    <xf numFmtId="12" fontId="51" fillId="38" borderId="10" xfId="48" applyNumberFormat="1" applyFont="1" applyFill="1" applyBorder="1" applyAlignment="1">
      <alignment horizontal="center"/>
      <protection/>
    </xf>
    <xf numFmtId="0" fontId="51" fillId="38" borderId="10" xfId="48" applyFont="1" applyFill="1" applyBorder="1">
      <alignment/>
      <protection/>
    </xf>
    <xf numFmtId="0" fontId="51" fillId="38" borderId="17" xfId="48" applyFont="1" applyFill="1" applyBorder="1" applyAlignment="1">
      <alignment horizontal="center" vertical="top" wrapText="1"/>
      <protection/>
    </xf>
    <xf numFmtId="4" fontId="1" fillId="34" borderId="17" xfId="48" applyNumberFormat="1" applyFill="1" applyBorder="1" applyAlignment="1">
      <alignment horizontal="center" vertical="top" wrapText="1"/>
      <protection/>
    </xf>
    <xf numFmtId="0" fontId="1" fillId="34" borderId="17" xfId="0" applyFont="1" applyFill="1" applyBorder="1" applyAlignment="1">
      <alignment horizontal="center" vertical="top" wrapText="1"/>
    </xf>
    <xf numFmtId="0" fontId="5" fillId="35" borderId="12" xfId="48" applyFont="1" applyFill="1" applyBorder="1">
      <alignment/>
      <protection/>
    </xf>
    <xf numFmtId="0" fontId="15" fillId="35" borderId="13" xfId="48" applyFont="1" applyFill="1" applyBorder="1">
      <alignment/>
      <protection/>
    </xf>
    <xf numFmtId="4" fontId="15" fillId="35" borderId="13" xfId="48" applyNumberFormat="1" applyFont="1" applyFill="1" applyBorder="1">
      <alignment/>
      <protection/>
    </xf>
    <xf numFmtId="4" fontId="15" fillId="35" borderId="14" xfId="48" applyNumberFormat="1" applyFont="1" applyFill="1" applyBorder="1">
      <alignment/>
      <protection/>
    </xf>
    <xf numFmtId="0" fontId="5" fillId="35" borderId="12" xfId="48" applyFont="1" applyFill="1" applyBorder="1">
      <alignment/>
      <protection/>
    </xf>
    <xf numFmtId="41" fontId="1" fillId="36" borderId="10" xfId="46" applyNumberFormat="1" applyFont="1" applyFill="1" applyBorder="1" applyAlignment="1">
      <alignment horizontal="center"/>
    </xf>
    <xf numFmtId="4" fontId="1" fillId="34" borderId="10" xfId="48" applyNumberFormat="1" applyFill="1" applyBorder="1" applyAlignment="1">
      <alignment horizontal="center"/>
      <protection/>
    </xf>
    <xf numFmtId="9" fontId="1" fillId="36" borderId="10" xfId="48" applyNumberFormat="1" applyFont="1" applyFill="1" applyBorder="1" applyAlignment="1">
      <alignment/>
      <protection/>
    </xf>
    <xf numFmtId="0" fontId="47" fillId="34" borderId="12" xfId="48" applyFont="1" applyFill="1" applyBorder="1" applyAlignment="1">
      <alignment horizontal="center"/>
      <protection/>
    </xf>
    <xf numFmtId="0" fontId="47" fillId="34" borderId="14" xfId="48" applyFont="1" applyFill="1" applyBorder="1" applyAlignment="1">
      <alignment horizontal="center"/>
      <protection/>
    </xf>
    <xf numFmtId="0" fontId="44" fillId="0" borderId="0" xfId="0" applyFont="1" applyAlignment="1">
      <alignment horizontal="center" vertical="top" wrapText="1"/>
    </xf>
    <xf numFmtId="4" fontId="47" fillId="37" borderId="12" xfId="48" applyNumberFormat="1" applyFont="1" applyFill="1" applyBorder="1" applyAlignment="1">
      <alignment horizontal="center"/>
      <protection/>
    </xf>
    <xf numFmtId="4" fontId="47" fillId="37" borderId="13" xfId="48" applyNumberFormat="1" applyFont="1" applyFill="1" applyBorder="1" applyAlignment="1">
      <alignment horizontal="center"/>
      <protection/>
    </xf>
    <xf numFmtId="4" fontId="15" fillId="35" borderId="25" xfId="48" applyNumberFormat="1" applyFont="1" applyFill="1" applyBorder="1" applyAlignment="1">
      <alignment horizontal="center"/>
      <protection/>
    </xf>
    <xf numFmtId="0" fontId="3" fillId="34" borderId="0" xfId="48" applyFont="1" applyFill="1" applyBorder="1" applyAlignment="1">
      <alignment horizontal="center"/>
      <protection/>
    </xf>
    <xf numFmtId="0" fontId="50" fillId="34" borderId="22" xfId="48" applyFont="1" applyFill="1" applyBorder="1" applyAlignment="1">
      <alignment horizontal="center"/>
      <protection/>
    </xf>
    <xf numFmtId="0" fontId="2" fillId="34" borderId="22" xfId="48" applyFont="1" applyFill="1" applyBorder="1" applyAlignment="1">
      <alignment horizontal="center"/>
      <protection/>
    </xf>
    <xf numFmtId="0" fontId="2" fillId="34" borderId="0" xfId="48" applyFont="1" applyFill="1" applyBorder="1" applyAlignment="1">
      <alignment horizontal="center" wrapText="1"/>
      <protection/>
    </xf>
    <xf numFmtId="0" fontId="8" fillId="34" borderId="0" xfId="48" applyFont="1" applyFill="1" applyBorder="1" applyAlignment="1">
      <alignment horizontal="center"/>
      <protection/>
    </xf>
    <xf numFmtId="0" fontId="32" fillId="34" borderId="0" xfId="0" applyFont="1" applyFill="1" applyAlignment="1">
      <alignment horizontal="left"/>
    </xf>
    <xf numFmtId="0" fontId="37" fillId="0" borderId="0" xfId="48" applyFont="1" applyAlignment="1">
      <alignment horizontal="left" vertical="top" wrapText="1"/>
      <protection/>
    </xf>
    <xf numFmtId="0" fontId="22" fillId="37" borderId="10" xfId="0" applyFont="1" applyFill="1" applyBorder="1" applyAlignment="1">
      <alignment horizontal="left"/>
    </xf>
    <xf numFmtId="0" fontId="22" fillId="34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CALCOLO ICI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66675</xdr:rowOff>
    </xdr:from>
    <xdr:to>
      <xdr:col>1</xdr:col>
      <xdr:colOff>1028700</xdr:colOff>
      <xdr:row>0</xdr:row>
      <xdr:rowOff>952500</xdr:rowOff>
    </xdr:to>
    <xdr:pic>
      <xdr:nvPicPr>
        <xdr:cNvPr id="1" name="Picture 5" descr="COMU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6675"/>
          <a:ext cx="9429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0</xdr:colOff>
      <xdr:row>0</xdr:row>
      <xdr:rowOff>666750</xdr:rowOff>
    </xdr:to>
    <xdr:pic>
      <xdr:nvPicPr>
        <xdr:cNvPr id="1" name="Picture 3" descr="COMU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1</xdr:col>
      <xdr:colOff>1047750</xdr:colOff>
      <xdr:row>0</xdr:row>
      <xdr:rowOff>666750</xdr:rowOff>
    </xdr:to>
    <xdr:pic>
      <xdr:nvPicPr>
        <xdr:cNvPr id="2" name="Picture 4" descr="COMU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8100"/>
          <a:ext cx="942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66675</xdr:rowOff>
    </xdr:from>
    <xdr:to>
      <xdr:col>1</xdr:col>
      <xdr:colOff>714375</xdr:colOff>
      <xdr:row>0</xdr:row>
      <xdr:rowOff>647700</xdr:rowOff>
    </xdr:to>
    <xdr:pic>
      <xdr:nvPicPr>
        <xdr:cNvPr id="1" name="Picture 1" descr="COMU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6675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17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209550" y="1371600"/>
          <a:ext cx="5981700" cy="2466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57150</xdr:rowOff>
    </xdr:from>
    <xdr:to>
      <xdr:col>10</xdr:col>
      <xdr:colOff>0</xdr:colOff>
      <xdr:row>34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209550" y="4248150"/>
          <a:ext cx="5981700" cy="2428875"/>
        </a:xfrm>
        <a:prstGeom prst="rect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57150</xdr:rowOff>
    </xdr:from>
    <xdr:to>
      <xdr:col>10</xdr:col>
      <xdr:colOff>0</xdr:colOff>
      <xdr:row>52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209550" y="7105650"/>
          <a:ext cx="5981700" cy="2428875"/>
        </a:xfrm>
        <a:prstGeom prst="rect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showRowColHeaders="0" tabSelected="1" view="pageLayout" zoomScale="70" zoomScaleNormal="75" zoomScalePageLayoutView="70" workbookViewId="0" topLeftCell="A1">
      <selection activeCell="P10" sqref="P10"/>
    </sheetView>
  </sheetViews>
  <sheetFormatPr defaultColWidth="10.28125" defaultRowHeight="12.75"/>
  <cols>
    <col min="1" max="1" width="19.7109375" style="1" customWidth="1"/>
    <col min="2" max="2" width="14.140625" style="1" customWidth="1"/>
    <col min="3" max="3" width="13.57421875" style="1" hidden="1" customWidth="1"/>
    <col min="4" max="4" width="16.8515625" style="1" bestFit="1" customWidth="1"/>
    <col min="5" max="5" width="9.57421875" style="1" customWidth="1"/>
    <col min="6" max="6" width="10.8515625" style="1" customWidth="1"/>
    <col min="7" max="7" width="10.00390625" style="1" customWidth="1"/>
    <col min="8" max="8" width="11.28125" style="4" customWidth="1"/>
    <col min="9" max="9" width="13.7109375" style="1" customWidth="1"/>
    <col min="10" max="10" width="14.28125" style="4" customWidth="1"/>
    <col min="11" max="11" width="14.00390625" style="4" hidden="1" customWidth="1"/>
    <col min="12" max="12" width="17.8515625" style="4" hidden="1" customWidth="1"/>
    <col min="13" max="13" width="13.140625" style="1" customWidth="1"/>
    <col min="14" max="16384" width="10.28125" style="1" customWidth="1"/>
  </cols>
  <sheetData>
    <row r="1" spans="1:14" ht="72.75" customHeight="1">
      <c r="A1" s="210" t="s">
        <v>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152"/>
    </row>
    <row r="2" spans="2:13" ht="15.75">
      <c r="B2" s="18"/>
      <c r="C2" s="18"/>
      <c r="D2" s="153"/>
      <c r="E2" s="18"/>
      <c r="F2" s="18"/>
      <c r="G2" s="18"/>
      <c r="H2" s="19"/>
      <c r="I2" s="18"/>
      <c r="J2" s="19"/>
      <c r="K2" s="19"/>
      <c r="L2" s="19"/>
      <c r="M2" s="18"/>
    </row>
    <row r="3" spans="2:13" ht="25.5">
      <c r="B3" s="134" t="s">
        <v>24</v>
      </c>
      <c r="C3" s="135" t="s">
        <v>1</v>
      </c>
      <c r="D3" s="136"/>
      <c r="E3" s="136"/>
      <c r="F3" s="136"/>
      <c r="G3" s="136"/>
      <c r="H3" s="137"/>
      <c r="I3" s="138"/>
      <c r="J3" s="139" t="s">
        <v>0</v>
      </c>
      <c r="K3" s="137"/>
      <c r="L3" s="137"/>
      <c r="M3" s="140"/>
    </row>
    <row r="4" spans="2:13" ht="20.25">
      <c r="B4" s="21"/>
      <c r="C4" s="21"/>
      <c r="D4" s="22"/>
      <c r="E4" s="22"/>
      <c r="F4" s="22"/>
      <c r="G4" s="22"/>
      <c r="H4" s="23"/>
      <c r="I4" s="22"/>
      <c r="J4" s="23"/>
      <c r="K4" s="23"/>
      <c r="L4" s="23"/>
      <c r="M4" s="20"/>
    </row>
    <row r="5" spans="1:13" ht="16.5" customHeight="1">
      <c r="A5" s="214" t="s">
        <v>54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2:13" ht="20.25" customHeight="1">
      <c r="B6" s="21"/>
      <c r="C6" s="18"/>
      <c r="D6" s="24" t="s">
        <v>48</v>
      </c>
      <c r="E6" s="24"/>
      <c r="F6" s="24"/>
      <c r="G6" s="24"/>
      <c r="H6" s="25"/>
      <c r="I6" s="24"/>
      <c r="J6" s="25"/>
      <c r="K6" s="25"/>
      <c r="L6" s="25"/>
      <c r="M6" s="20"/>
    </row>
    <row r="7" spans="2:13" ht="20.25" customHeight="1">
      <c r="B7" s="215" t="s">
        <v>62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</row>
    <row r="8" spans="1:15" ht="19.5" thickBot="1">
      <c r="A8" s="161"/>
      <c r="B8" s="160"/>
      <c r="C8" s="133"/>
      <c r="D8" s="133"/>
      <c r="E8" s="133" t="s">
        <v>0</v>
      </c>
      <c r="F8" s="133"/>
      <c r="G8" s="213" t="s">
        <v>0</v>
      </c>
      <c r="H8" s="213"/>
      <c r="I8" s="156" t="s">
        <v>31</v>
      </c>
      <c r="J8" s="156"/>
      <c r="K8" s="156"/>
      <c r="L8" s="156"/>
      <c r="M8" s="155">
        <v>103.29</v>
      </c>
      <c r="O8" s="3" t="s">
        <v>0</v>
      </c>
    </row>
    <row r="9" spans="1:13" ht="53.25" customHeight="1">
      <c r="A9" s="105"/>
      <c r="B9" s="28" t="s">
        <v>2</v>
      </c>
      <c r="C9" s="28" t="s">
        <v>3</v>
      </c>
      <c r="D9" s="28" t="s">
        <v>30</v>
      </c>
      <c r="E9" s="28" t="s">
        <v>19</v>
      </c>
      <c r="F9" s="28" t="s">
        <v>22</v>
      </c>
      <c r="G9" s="30" t="s">
        <v>5</v>
      </c>
      <c r="H9" s="55" t="s">
        <v>21</v>
      </c>
      <c r="I9" s="97" t="s">
        <v>33</v>
      </c>
      <c r="J9" s="98" t="s">
        <v>34</v>
      </c>
      <c r="K9" s="99" t="s">
        <v>29</v>
      </c>
      <c r="L9" s="99" t="s">
        <v>29</v>
      </c>
      <c r="M9" s="29" t="s">
        <v>7</v>
      </c>
    </row>
    <row r="10" spans="1:13" ht="16.5" thickBot="1">
      <c r="A10" s="163"/>
      <c r="B10" s="162"/>
      <c r="C10" s="31">
        <v>1.05</v>
      </c>
      <c r="D10" s="6">
        <f>(B10*C10)*100</f>
        <v>0</v>
      </c>
      <c r="E10" s="50">
        <v>0.004</v>
      </c>
      <c r="F10" s="92"/>
      <c r="G10" s="94"/>
      <c r="H10" s="7">
        <f>(D10*E10)*F10/12*G10</f>
        <v>0</v>
      </c>
      <c r="I10" s="205">
        <v>1</v>
      </c>
      <c r="J10" s="206">
        <f>M8/I10/12*G10</f>
        <v>0</v>
      </c>
      <c r="K10" s="32">
        <f>(D11*0.00133)</f>
        <v>0</v>
      </c>
      <c r="L10" s="116">
        <f>IF(K10&lt;200,K10,200)</f>
        <v>0</v>
      </c>
      <c r="M10" s="8">
        <f>H10-J10</f>
        <v>0</v>
      </c>
    </row>
    <row r="11" spans="1:13" ht="16.5" thickBot="1">
      <c r="A11" s="145"/>
      <c r="B11" s="103" t="s">
        <v>8</v>
      </c>
      <c r="C11" s="37"/>
      <c r="D11" s="104">
        <f>SUM(D10:D10)</f>
        <v>0</v>
      </c>
      <c r="E11" s="102"/>
      <c r="F11" s="102"/>
      <c r="G11" s="102"/>
      <c r="H11" s="102"/>
      <c r="I11" s="102"/>
      <c r="J11" s="102"/>
      <c r="K11" s="102"/>
      <c r="L11" s="102"/>
      <c r="M11" s="106"/>
    </row>
    <row r="12" spans="1:13" ht="15.75" hidden="1">
      <c r="A12" s="145"/>
      <c r="B12" s="149"/>
      <c r="C12" s="37"/>
      <c r="D12" s="150"/>
      <c r="E12" s="102"/>
      <c r="F12" s="102"/>
      <c r="G12" s="102"/>
      <c r="H12" s="102"/>
      <c r="I12" s="102"/>
      <c r="J12" s="102"/>
      <c r="K12" s="102"/>
      <c r="L12" s="102"/>
      <c r="M12" s="106">
        <f>SUM(M10:M11)</f>
        <v>0</v>
      </c>
    </row>
    <row r="13" spans="1:13" ht="28.5" customHeight="1" hidden="1">
      <c r="A13" s="107"/>
      <c r="B13" s="108"/>
      <c r="C13" s="108"/>
      <c r="D13" s="108"/>
      <c r="E13" s="108"/>
      <c r="F13" s="110" t="s">
        <v>23</v>
      </c>
      <c r="G13" s="111"/>
      <c r="H13" s="112"/>
      <c r="I13" s="111"/>
      <c r="J13" s="113"/>
      <c r="K13" s="114"/>
      <c r="L13" s="115"/>
      <c r="M13" s="109">
        <f>(SUM(M10:M10))</f>
        <v>0</v>
      </c>
    </row>
    <row r="14" spans="2:13" ht="27" customHeight="1">
      <c r="B14" s="141" t="s">
        <v>0</v>
      </c>
      <c r="C14" s="154"/>
      <c r="D14" s="154"/>
      <c r="E14" s="211" t="s">
        <v>63</v>
      </c>
      <c r="F14" s="212"/>
      <c r="G14" s="212"/>
      <c r="H14" s="212"/>
      <c r="I14" s="212"/>
      <c r="J14" s="212"/>
      <c r="K14" s="212"/>
      <c r="L14" s="212"/>
      <c r="M14" s="157">
        <f>IF(M13&gt;0,M13,0)</f>
        <v>0</v>
      </c>
    </row>
    <row r="15" spans="2:12" ht="14.25" customHeight="1">
      <c r="B15" s="33"/>
      <c r="C15" s="33"/>
      <c r="D15" s="33"/>
      <c r="E15" s="33"/>
      <c r="F15" s="57"/>
      <c r="G15" s="58"/>
      <c r="H15" s="59"/>
      <c r="I15" s="58"/>
      <c r="J15" s="60"/>
      <c r="K15" s="60"/>
      <c r="L15" s="60"/>
    </row>
    <row r="16" spans="8:12" ht="15.75" customHeight="1">
      <c r="H16" s="1"/>
      <c r="J16" s="1"/>
      <c r="K16" s="1"/>
      <c r="L16" s="1"/>
    </row>
    <row r="17" spans="2:13" ht="43.5" customHeight="1">
      <c r="B17" s="217" t="s">
        <v>64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</row>
    <row r="18" spans="2:13" ht="15.75">
      <c r="B18" s="26"/>
      <c r="C18" s="26"/>
      <c r="D18" s="26"/>
      <c r="E18" s="26"/>
      <c r="F18" s="26"/>
      <c r="G18" s="26"/>
      <c r="H18" s="27"/>
      <c r="I18" s="26"/>
      <c r="J18" s="19"/>
      <c r="K18" s="19"/>
      <c r="L18" s="19"/>
      <c r="M18" s="19"/>
    </row>
    <row r="19" spans="2:13" ht="19.5" customHeight="1">
      <c r="B19" s="200"/>
      <c r="C19" s="201"/>
      <c r="D19" s="201"/>
      <c r="E19" s="201" t="s">
        <v>0</v>
      </c>
      <c r="F19" s="201"/>
      <c r="G19" s="201"/>
      <c r="H19" s="202"/>
      <c r="I19" s="201"/>
      <c r="J19" s="202"/>
      <c r="K19" s="202"/>
      <c r="L19" s="202"/>
      <c r="M19" s="203"/>
    </row>
    <row r="20" spans="2:13" ht="52.5" customHeight="1">
      <c r="B20" s="97" t="s">
        <v>2</v>
      </c>
      <c r="C20" s="97" t="s">
        <v>3</v>
      </c>
      <c r="D20" s="97" t="s">
        <v>30</v>
      </c>
      <c r="E20" s="97" t="s">
        <v>19</v>
      </c>
      <c r="F20" s="97" t="s">
        <v>22</v>
      </c>
      <c r="G20" s="197"/>
      <c r="H20" s="198" t="s">
        <v>6</v>
      </c>
      <c r="I20" s="199" t="s">
        <v>5</v>
      </c>
      <c r="J20" s="198" t="s">
        <v>7</v>
      </c>
      <c r="K20" s="194"/>
      <c r="L20" s="194"/>
      <c r="M20" s="194"/>
    </row>
    <row r="21" spans="2:13" ht="15.75" customHeight="1">
      <c r="B21" s="52"/>
      <c r="C21" s="31">
        <v>1.05</v>
      </c>
      <c r="D21" s="6">
        <f>(B21*C21)*100</f>
        <v>0</v>
      </c>
      <c r="E21" s="50">
        <v>0.004</v>
      </c>
      <c r="F21" s="92"/>
      <c r="G21" s="195"/>
      <c r="H21" s="7">
        <f>(D21*E21)*F21</f>
        <v>0</v>
      </c>
      <c r="I21" s="94"/>
      <c r="J21" s="9">
        <f>(H21*I21/12)</f>
        <v>0</v>
      </c>
      <c r="K21" s="194"/>
      <c r="L21" s="194"/>
      <c r="M21" s="194"/>
    </row>
    <row r="22" spans="2:13" ht="15.75" customHeight="1" thickBot="1">
      <c r="B22" s="54"/>
      <c r="C22" s="31">
        <v>1.05</v>
      </c>
      <c r="D22" s="6">
        <f>(B22*C22)*100</f>
        <v>0</v>
      </c>
      <c r="E22" s="50">
        <v>0.004</v>
      </c>
      <c r="F22" s="92"/>
      <c r="G22" s="196"/>
      <c r="H22" s="7">
        <f>(D22*E22)*F22</f>
        <v>0</v>
      </c>
      <c r="I22" s="94"/>
      <c r="J22" s="9">
        <f>(H22*I22/12)</f>
        <v>0</v>
      </c>
      <c r="K22" s="194"/>
      <c r="L22" s="194"/>
      <c r="M22" s="194"/>
    </row>
    <row r="23" spans="2:13" ht="19.5" thickBot="1">
      <c r="B23" s="33"/>
      <c r="C23" s="33"/>
      <c r="D23" s="33"/>
      <c r="E23" s="33"/>
      <c r="F23" s="33"/>
      <c r="G23" s="33"/>
      <c r="H23" s="208" t="s">
        <v>8</v>
      </c>
      <c r="I23" s="209"/>
      <c r="J23" s="158">
        <f>SUM(J21:J22)</f>
        <v>0</v>
      </c>
      <c r="K23" s="194"/>
      <c r="L23" s="194"/>
      <c r="M23" s="194"/>
    </row>
    <row r="24" spans="2:13" ht="15.75">
      <c r="B24" s="33"/>
      <c r="C24" s="33"/>
      <c r="D24" s="33"/>
      <c r="E24" s="33"/>
      <c r="F24" s="33"/>
      <c r="G24" s="33"/>
      <c r="H24" s="34"/>
      <c r="I24" s="33"/>
      <c r="J24" s="34"/>
      <c r="K24" s="34"/>
      <c r="L24" s="34"/>
      <c r="M24" s="34"/>
    </row>
    <row r="25" spans="2:12" ht="15.75">
      <c r="B25" s="33"/>
      <c r="C25" s="33"/>
      <c r="D25" s="33"/>
      <c r="E25" s="33"/>
      <c r="F25" s="33"/>
      <c r="G25" s="33"/>
      <c r="H25" s="34"/>
      <c r="I25" s="33"/>
      <c r="J25" s="34"/>
      <c r="K25" s="34"/>
      <c r="L25" s="34"/>
    </row>
    <row r="26" spans="2:12" ht="15.75">
      <c r="B26" s="36"/>
      <c r="C26" s="37"/>
      <c r="D26" s="38"/>
      <c r="E26" s="37"/>
      <c r="F26" s="39"/>
      <c r="G26" s="39"/>
      <c r="H26" s="40"/>
      <c r="I26" s="41"/>
      <c r="J26" s="42"/>
      <c r="K26" s="42"/>
      <c r="L26" s="42"/>
    </row>
    <row r="27" spans="2:12" ht="20.25">
      <c r="B27" s="21"/>
      <c r="C27" s="18"/>
      <c r="D27" s="24" t="s">
        <v>20</v>
      </c>
      <c r="E27" s="24"/>
      <c r="F27" s="24"/>
      <c r="G27" s="24"/>
      <c r="H27" s="25"/>
      <c r="I27" s="24"/>
      <c r="J27" s="43"/>
      <c r="K27" s="43"/>
      <c r="L27" s="43"/>
    </row>
    <row r="28" spans="2:12" ht="15.75">
      <c r="B28" s="26"/>
      <c r="C28" s="26"/>
      <c r="D28" s="26"/>
      <c r="E28" s="26"/>
      <c r="F28" s="26"/>
      <c r="G28" s="26"/>
      <c r="H28" s="27"/>
      <c r="I28" s="26"/>
      <c r="J28" s="19"/>
      <c r="K28" s="19"/>
      <c r="L28" s="19"/>
    </row>
    <row r="29" spans="2:12" ht="15.75">
      <c r="B29" s="204"/>
      <c r="C29" s="201"/>
      <c r="D29" s="201"/>
      <c r="E29" s="201" t="s">
        <v>0</v>
      </c>
      <c r="F29" s="201"/>
      <c r="G29" s="201"/>
      <c r="H29" s="202"/>
      <c r="I29" s="201"/>
      <c r="J29" s="203"/>
      <c r="K29" s="53"/>
      <c r="L29" s="53"/>
    </row>
    <row r="30" spans="2:12" ht="52.5" customHeight="1">
      <c r="B30" s="28" t="s">
        <v>2</v>
      </c>
      <c r="C30" s="28" t="s">
        <v>3</v>
      </c>
      <c r="D30" s="28" t="s">
        <v>30</v>
      </c>
      <c r="E30" s="28" t="s">
        <v>19</v>
      </c>
      <c r="F30" s="28" t="s">
        <v>22</v>
      </c>
      <c r="G30" s="61"/>
      <c r="H30" s="35" t="s">
        <v>6</v>
      </c>
      <c r="I30" s="30" t="s">
        <v>5</v>
      </c>
      <c r="J30" s="35" t="s">
        <v>7</v>
      </c>
      <c r="K30" s="96"/>
      <c r="L30" s="96"/>
    </row>
    <row r="31" spans="2:12" ht="15.75" customHeight="1">
      <c r="B31" s="52"/>
      <c r="C31" s="31">
        <v>1.05</v>
      </c>
      <c r="D31" s="6">
        <f>(B31*C31)*100</f>
        <v>0</v>
      </c>
      <c r="E31" s="50">
        <v>0.007</v>
      </c>
      <c r="F31" s="159"/>
      <c r="G31" s="62"/>
      <c r="H31" s="7">
        <f>(D31*E31)*F31</f>
        <v>0</v>
      </c>
      <c r="I31" s="94"/>
      <c r="J31" s="9">
        <f>(H31*I31/12)</f>
        <v>0</v>
      </c>
      <c r="K31" s="19"/>
      <c r="L31" s="19"/>
    </row>
    <row r="32" spans="2:12" ht="15.75" customHeight="1">
      <c r="B32" s="52"/>
      <c r="C32" s="31">
        <v>1.05</v>
      </c>
      <c r="D32" s="6">
        <f>(B32*C32)*100</f>
        <v>0</v>
      </c>
      <c r="E32" s="50">
        <v>0.007</v>
      </c>
      <c r="F32" s="159"/>
      <c r="G32" s="62"/>
      <c r="H32" s="7">
        <f>(D32*E32)*F32</f>
        <v>0</v>
      </c>
      <c r="I32" s="94"/>
      <c r="J32" s="9">
        <f>(H32*I32/12)</f>
        <v>0</v>
      </c>
      <c r="K32" s="19"/>
      <c r="L32" s="19"/>
    </row>
    <row r="33" spans="2:12" ht="15.75" customHeight="1">
      <c r="B33" s="52"/>
      <c r="C33" s="31">
        <v>1.05</v>
      </c>
      <c r="D33" s="6">
        <f>(B33*C33)*100</f>
        <v>0</v>
      </c>
      <c r="E33" s="50">
        <v>0.007</v>
      </c>
      <c r="F33" s="159"/>
      <c r="G33" s="62"/>
      <c r="H33" s="7">
        <f>(D33*E33)*F33</f>
        <v>0</v>
      </c>
      <c r="I33" s="94"/>
      <c r="J33" s="9">
        <f>(H33*I33/12)</f>
        <v>0</v>
      </c>
      <c r="K33" s="19"/>
      <c r="L33" s="19"/>
    </row>
    <row r="34" spans="2:12" ht="15.75" customHeight="1" thickBot="1">
      <c r="B34" s="52"/>
      <c r="C34" s="31">
        <v>1.05</v>
      </c>
      <c r="D34" s="6">
        <f>(B34*C34)*100</f>
        <v>0</v>
      </c>
      <c r="E34" s="50">
        <v>0.007</v>
      </c>
      <c r="F34" s="159"/>
      <c r="G34" s="62"/>
      <c r="H34" s="7">
        <f>(D34*E34)*F34</f>
        <v>0</v>
      </c>
      <c r="I34" s="94"/>
      <c r="J34" s="9">
        <f>(H34*I34/12)</f>
        <v>0</v>
      </c>
      <c r="K34" s="19"/>
      <c r="L34" s="19"/>
    </row>
    <row r="35" spans="2:12" ht="19.5" thickBot="1">
      <c r="B35" s="36"/>
      <c r="C35" s="37"/>
      <c r="D35" s="38"/>
      <c r="E35" s="37"/>
      <c r="F35" s="39"/>
      <c r="G35" s="39"/>
      <c r="H35" s="208" t="s">
        <v>8</v>
      </c>
      <c r="I35" s="209" t="s">
        <v>8</v>
      </c>
      <c r="J35" s="158">
        <f>SUM(J31:J34)</f>
        <v>0</v>
      </c>
      <c r="K35" s="19"/>
      <c r="L35" s="19"/>
    </row>
    <row r="36" spans="2:12" ht="15.75">
      <c r="B36" s="36"/>
      <c r="C36" s="37"/>
      <c r="D36" s="38"/>
      <c r="E36" s="37"/>
      <c r="F36" s="39"/>
      <c r="G36" s="39"/>
      <c r="H36" s="40"/>
      <c r="I36" s="41"/>
      <c r="J36" s="42"/>
      <c r="K36" s="19"/>
      <c r="L36" s="19"/>
    </row>
    <row r="37" spans="2:12" ht="15.75">
      <c r="B37" s="18"/>
      <c r="C37" s="18"/>
      <c r="D37" s="18"/>
      <c r="E37" s="18"/>
      <c r="F37" s="18"/>
      <c r="G37" s="18"/>
      <c r="H37" s="19"/>
      <c r="I37" s="18"/>
      <c r="J37" s="19"/>
      <c r="K37" s="19"/>
      <c r="L37" s="19"/>
    </row>
    <row r="38" spans="2:12" ht="20.25">
      <c r="B38" s="18"/>
      <c r="C38" s="18"/>
      <c r="D38" s="44" t="s">
        <v>65</v>
      </c>
      <c r="E38" s="45"/>
      <c r="F38" s="45"/>
      <c r="G38" s="45"/>
      <c r="H38" s="45"/>
      <c r="I38" s="45"/>
      <c r="J38" s="45"/>
      <c r="K38" s="45"/>
      <c r="L38" s="45"/>
    </row>
    <row r="39" spans="2:12" ht="15.75">
      <c r="B39" s="18"/>
      <c r="C39" s="18"/>
      <c r="D39" s="18"/>
      <c r="E39" s="18"/>
      <c r="F39" s="18"/>
      <c r="G39" s="18"/>
      <c r="H39" s="19"/>
      <c r="I39" s="18"/>
      <c r="J39" s="19"/>
      <c r="K39" s="19"/>
      <c r="L39" s="19"/>
    </row>
    <row r="40" spans="2:12" ht="15.75">
      <c r="B40" s="204"/>
      <c r="C40" s="201"/>
      <c r="D40" s="201"/>
      <c r="E40" s="201" t="s">
        <v>0</v>
      </c>
      <c r="F40" s="201"/>
      <c r="G40" s="201"/>
      <c r="H40" s="202"/>
      <c r="I40" s="201"/>
      <c r="J40" s="203"/>
      <c r="K40" s="53"/>
      <c r="L40" s="53"/>
    </row>
    <row r="41" spans="2:12" ht="31.5">
      <c r="B41" s="28" t="s">
        <v>2</v>
      </c>
      <c r="C41" s="28" t="s">
        <v>3</v>
      </c>
      <c r="D41" s="28" t="s">
        <v>30</v>
      </c>
      <c r="E41" s="28" t="s">
        <v>19</v>
      </c>
      <c r="F41" s="28" t="s">
        <v>22</v>
      </c>
      <c r="G41" s="61"/>
      <c r="H41" s="35" t="s">
        <v>6</v>
      </c>
      <c r="I41" s="30" t="s">
        <v>5</v>
      </c>
      <c r="J41" s="35" t="s">
        <v>7</v>
      </c>
      <c r="K41" s="96"/>
      <c r="L41" s="96"/>
    </row>
    <row r="42" spans="2:12" ht="15.75">
      <c r="B42" s="52"/>
      <c r="C42" s="31">
        <v>1.05</v>
      </c>
      <c r="D42" s="6">
        <f>(B42*C42)*100</f>
        <v>0</v>
      </c>
      <c r="E42" s="50">
        <v>0.002</v>
      </c>
      <c r="F42" s="207"/>
      <c r="G42" s="62"/>
      <c r="H42" s="7">
        <f>(D42*E42)*F42/2</f>
        <v>0</v>
      </c>
      <c r="I42" s="94"/>
      <c r="J42" s="9">
        <f>(H42*I42/12)</f>
        <v>0</v>
      </c>
      <c r="K42" s="96"/>
      <c r="L42" s="96"/>
    </row>
    <row r="43" spans="2:12" ht="15.75">
      <c r="B43" s="54"/>
      <c r="C43" s="31">
        <v>1.05</v>
      </c>
      <c r="D43" s="6">
        <f>(B43*C43)*100</f>
        <v>0</v>
      </c>
      <c r="E43" s="50">
        <v>0.002</v>
      </c>
      <c r="F43" s="159"/>
      <c r="G43" s="63"/>
      <c r="H43" s="7">
        <f>(D43*E43)*F43</f>
        <v>0</v>
      </c>
      <c r="I43" s="94"/>
      <c r="J43" s="9">
        <f>(H43*I43/12)</f>
        <v>0</v>
      </c>
      <c r="K43" s="96"/>
      <c r="L43" s="96"/>
    </row>
    <row r="44" spans="2:12" ht="16.5" thickBot="1">
      <c r="B44" s="52"/>
      <c r="C44" s="31">
        <v>1.05</v>
      </c>
      <c r="D44" s="6">
        <f>(B44*C44)*100</f>
        <v>0</v>
      </c>
      <c r="E44" s="50">
        <v>0.002</v>
      </c>
      <c r="F44" s="159"/>
      <c r="G44" s="62"/>
      <c r="H44" s="7">
        <f>(D44*E44)*F44</f>
        <v>0</v>
      </c>
      <c r="I44" s="94"/>
      <c r="J44" s="10">
        <f>(H44*I44/12)</f>
        <v>0</v>
      </c>
      <c r="K44" s="96"/>
      <c r="L44" s="96"/>
    </row>
    <row r="45" spans="2:12" ht="19.5" thickBot="1">
      <c r="B45" s="18"/>
      <c r="C45" s="18"/>
      <c r="D45" s="18"/>
      <c r="E45" s="18"/>
      <c r="F45" s="18"/>
      <c r="G45" s="18"/>
      <c r="H45" s="208" t="s">
        <v>8</v>
      </c>
      <c r="I45" s="209"/>
      <c r="J45" s="158">
        <f>SUM(J42:J44)</f>
        <v>0</v>
      </c>
      <c r="K45" s="96"/>
      <c r="L45" s="96"/>
    </row>
    <row r="47" ht="15.75">
      <c r="H47" s="1"/>
    </row>
  </sheetData>
  <sheetProtection/>
  <protectedRanges>
    <protectedRange sqref="B10" name="Intervallo1"/>
    <protectedRange sqref="F10:G10" name="Intervallo2"/>
    <protectedRange sqref="I10" name="Intervallo3"/>
    <protectedRange sqref="B21:B22" name="Intervallo4"/>
    <protectedRange sqref="F21:F22" name="Intervallo5"/>
    <protectedRange sqref="I21:I22" name="Intervallo6"/>
    <protectedRange sqref="B31:B34" name="Intervallo7"/>
    <protectedRange sqref="F31:F34" name="Intervallo8"/>
    <protectedRange sqref="I31:I34" name="Intervallo9"/>
    <protectedRange sqref="B42:B44" name="Intervallo10"/>
    <protectedRange sqref="F42:F44" name="Intervallo11"/>
    <protectedRange sqref="I42:I44" name="Intervallo12"/>
  </protectedRanges>
  <mergeCells count="9">
    <mergeCell ref="H45:I45"/>
    <mergeCell ref="A1:M1"/>
    <mergeCell ref="H35:I35"/>
    <mergeCell ref="E14:L14"/>
    <mergeCell ref="G8:H8"/>
    <mergeCell ref="A5:M5"/>
    <mergeCell ref="B7:M7"/>
    <mergeCell ref="H23:I23"/>
    <mergeCell ref="B17:M17"/>
  </mergeCells>
  <printOptions/>
  <pageMargins left="0.1968503937007874" right="0.1968503937007874" top="0.7874015748031497" bottom="0.984251968503937" header="0.5118110236220472" footer="0.5118110236220472"/>
  <pageSetup horizontalDpi="600" verticalDpi="600" orientation="portrait" paperSize="9" scale="75" r:id="rId3"/>
  <headerFooter alignWithMargins="0">
    <oddHeader>&amp;CCOMUNE DI GIOI - CALCOLATRICE ICI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9"/>
  <sheetViews>
    <sheetView showGridLines="0" showRowColHeaders="0" zoomScale="75" zoomScaleNormal="75" zoomScalePageLayoutView="0" workbookViewId="0" topLeftCell="A4">
      <selection activeCell="B21" sqref="B21"/>
    </sheetView>
  </sheetViews>
  <sheetFormatPr defaultColWidth="10.28125" defaultRowHeight="12.75"/>
  <cols>
    <col min="1" max="1" width="15.00390625" style="1" customWidth="1"/>
    <col min="2" max="2" width="34.421875" style="1" customWidth="1"/>
    <col min="3" max="3" width="11.00390625" style="1" customWidth="1"/>
    <col min="4" max="4" width="10.00390625" style="1" customWidth="1"/>
    <col min="5" max="5" width="12.00390625" style="1" customWidth="1"/>
    <col min="6" max="6" width="10.28125" style="1" customWidth="1"/>
    <col min="7" max="7" width="11.28125" style="1" customWidth="1"/>
    <col min="8" max="8" width="9.28125" style="1" customWidth="1"/>
    <col min="9" max="9" width="13.140625" style="1" customWidth="1"/>
    <col min="10" max="11" width="11.421875" style="1" customWidth="1"/>
    <col min="12" max="16384" width="10.28125" style="1" customWidth="1"/>
  </cols>
  <sheetData>
    <row r="1" spans="2:15" ht="75.75" customHeight="1">
      <c r="B1" s="210" t="s">
        <v>55</v>
      </c>
      <c r="C1" s="210"/>
      <c r="D1" s="210"/>
      <c r="E1" s="210"/>
      <c r="F1" s="210"/>
      <c r="G1" s="210"/>
      <c r="H1" s="210"/>
      <c r="I1" s="210"/>
      <c r="J1" s="210"/>
      <c r="K1" s="152"/>
      <c r="L1" s="152"/>
      <c r="M1" s="152"/>
      <c r="N1" s="152"/>
      <c r="O1" s="152"/>
    </row>
    <row r="2" spans="2:10" ht="15.75">
      <c r="B2" s="18"/>
      <c r="C2" s="18"/>
      <c r="D2" s="18"/>
      <c r="E2" s="18"/>
      <c r="F2" s="18"/>
      <c r="G2" s="18"/>
      <c r="H2" s="18"/>
      <c r="I2" s="18"/>
      <c r="J2" s="18"/>
    </row>
    <row r="3" spans="2:10" ht="20.25">
      <c r="B3" s="86" t="s">
        <v>0</v>
      </c>
      <c r="C3" s="123" t="s">
        <v>24</v>
      </c>
      <c r="D3" s="89"/>
      <c r="E3" s="89"/>
      <c r="F3" s="90"/>
      <c r="G3" s="101"/>
      <c r="H3" s="121"/>
      <c r="I3" s="121"/>
      <c r="J3" s="122"/>
    </row>
    <row r="4" spans="2:10" ht="20.25">
      <c r="B4" s="21"/>
      <c r="C4" s="22"/>
      <c r="D4" s="46"/>
      <c r="E4" s="46"/>
      <c r="F4" s="46"/>
      <c r="G4" s="46"/>
      <c r="H4" s="22"/>
      <c r="I4" s="22"/>
      <c r="J4" s="2"/>
    </row>
    <row r="5" spans="2:10" ht="20.25">
      <c r="B5" s="21"/>
      <c r="C5" s="24" t="s">
        <v>9</v>
      </c>
      <c r="D5" s="24"/>
      <c r="E5" s="24"/>
      <c r="F5" s="24"/>
      <c r="G5" s="24"/>
      <c r="H5" s="24"/>
      <c r="I5" s="24"/>
      <c r="J5" s="2"/>
    </row>
    <row r="6" spans="2:10" ht="15.75">
      <c r="B6" s="51"/>
      <c r="C6" s="51"/>
      <c r="D6" s="51" t="s">
        <v>0</v>
      </c>
      <c r="E6" s="51"/>
      <c r="F6" s="51"/>
      <c r="G6" s="51"/>
      <c r="H6" s="51"/>
      <c r="I6" s="51"/>
      <c r="J6" s="51"/>
    </row>
    <row r="7" spans="2:10" ht="47.25" customHeight="1">
      <c r="B7" s="28" t="s">
        <v>10</v>
      </c>
      <c r="C7" s="28" t="s">
        <v>11</v>
      </c>
      <c r="D7" s="120" t="s">
        <v>44</v>
      </c>
      <c r="E7" s="28" t="s">
        <v>43</v>
      </c>
      <c r="F7" s="28" t="s">
        <v>19</v>
      </c>
      <c r="G7" s="28" t="s">
        <v>25</v>
      </c>
      <c r="H7" s="29" t="s">
        <v>6</v>
      </c>
      <c r="I7" s="30" t="s">
        <v>5</v>
      </c>
      <c r="J7" s="29" t="s">
        <v>7</v>
      </c>
    </row>
    <row r="8" spans="2:10" ht="15.75">
      <c r="B8" s="118" t="s">
        <v>35</v>
      </c>
      <c r="C8" s="117"/>
      <c r="D8" s="132">
        <v>50</v>
      </c>
      <c r="E8" s="132">
        <f>C8*D8</f>
        <v>0</v>
      </c>
      <c r="F8" s="49">
        <v>0.007</v>
      </c>
      <c r="G8" s="92"/>
      <c r="H8" s="7">
        <f>E8*F8*G8</f>
        <v>0</v>
      </c>
      <c r="I8" s="64"/>
      <c r="J8" s="9">
        <f>(H8/12*I8)</f>
        <v>0</v>
      </c>
    </row>
    <row r="9" spans="2:10" ht="15.75">
      <c r="B9" s="118" t="s">
        <v>36</v>
      </c>
      <c r="C9" s="117"/>
      <c r="D9" s="132">
        <v>45</v>
      </c>
      <c r="E9" s="132">
        <f aca="true" t="shared" si="0" ref="E9:E15">C9*D9</f>
        <v>0</v>
      </c>
      <c r="F9" s="49">
        <v>0.007</v>
      </c>
      <c r="G9" s="92"/>
      <c r="H9" s="7">
        <f aca="true" t="shared" si="1" ref="H9:H15">E9*F9*G9</f>
        <v>0</v>
      </c>
      <c r="I9" s="64"/>
      <c r="J9" s="9">
        <f aca="true" t="shared" si="2" ref="J9:J15">(H9/12*I9)</f>
        <v>0</v>
      </c>
    </row>
    <row r="10" spans="2:10" ht="15.75">
      <c r="B10" s="118" t="s">
        <v>37</v>
      </c>
      <c r="C10" s="117"/>
      <c r="D10" s="132">
        <v>40</v>
      </c>
      <c r="E10" s="132">
        <f t="shared" si="0"/>
        <v>0</v>
      </c>
      <c r="F10" s="49">
        <v>0.007</v>
      </c>
      <c r="G10" s="92"/>
      <c r="H10" s="7">
        <f t="shared" si="1"/>
        <v>0</v>
      </c>
      <c r="I10" s="64"/>
      <c r="J10" s="9">
        <f t="shared" si="2"/>
        <v>0</v>
      </c>
    </row>
    <row r="11" spans="2:10" ht="15.75">
      <c r="B11" s="118" t="s">
        <v>38</v>
      </c>
      <c r="C11" s="117"/>
      <c r="D11" s="132">
        <v>30</v>
      </c>
      <c r="E11" s="132">
        <f t="shared" si="0"/>
        <v>0</v>
      </c>
      <c r="F11" s="49">
        <v>0.007</v>
      </c>
      <c r="G11" s="92"/>
      <c r="H11" s="7">
        <f t="shared" si="1"/>
        <v>0</v>
      </c>
      <c r="I11" s="64"/>
      <c r="J11" s="9">
        <f t="shared" si="2"/>
        <v>0</v>
      </c>
    </row>
    <row r="12" spans="2:10" ht="15.75">
      <c r="B12" s="118" t="s">
        <v>39</v>
      </c>
      <c r="C12" s="117"/>
      <c r="D12" s="132">
        <v>27</v>
      </c>
      <c r="E12" s="132">
        <f t="shared" si="0"/>
        <v>0</v>
      </c>
      <c r="F12" s="49">
        <v>0.007</v>
      </c>
      <c r="G12" s="92"/>
      <c r="H12" s="7">
        <f t="shared" si="1"/>
        <v>0</v>
      </c>
      <c r="I12" s="64"/>
      <c r="J12" s="9">
        <f t="shared" si="2"/>
        <v>0</v>
      </c>
    </row>
    <row r="13" spans="2:10" ht="15.75">
      <c r="B13" s="118" t="s">
        <v>40</v>
      </c>
      <c r="C13" s="117"/>
      <c r="D13" s="132">
        <v>24</v>
      </c>
      <c r="E13" s="132">
        <f t="shared" si="0"/>
        <v>0</v>
      </c>
      <c r="F13" s="49">
        <v>0.007</v>
      </c>
      <c r="G13" s="92"/>
      <c r="H13" s="7">
        <f t="shared" si="1"/>
        <v>0</v>
      </c>
      <c r="I13" s="64"/>
      <c r="J13" s="9">
        <f t="shared" si="2"/>
        <v>0</v>
      </c>
    </row>
    <row r="14" spans="2:10" ht="15.75">
      <c r="B14" s="119" t="s">
        <v>41</v>
      </c>
      <c r="C14" s="117"/>
      <c r="D14" s="132">
        <v>20</v>
      </c>
      <c r="E14" s="132">
        <f t="shared" si="0"/>
        <v>0</v>
      </c>
      <c r="F14" s="49">
        <v>0.007</v>
      </c>
      <c r="G14" s="92"/>
      <c r="H14" s="7">
        <f t="shared" si="1"/>
        <v>0</v>
      </c>
      <c r="I14" s="64"/>
      <c r="J14" s="9">
        <f t="shared" si="2"/>
        <v>0</v>
      </c>
    </row>
    <row r="15" spans="2:10" ht="16.5" thickBot="1">
      <c r="B15" s="119" t="s">
        <v>42</v>
      </c>
      <c r="C15" s="117"/>
      <c r="D15" s="132">
        <v>15</v>
      </c>
      <c r="E15" s="132">
        <f t="shared" si="0"/>
        <v>0</v>
      </c>
      <c r="F15" s="49">
        <v>0.007</v>
      </c>
      <c r="G15" s="92"/>
      <c r="H15" s="7">
        <f t="shared" si="1"/>
        <v>0</v>
      </c>
      <c r="I15" s="64"/>
      <c r="J15" s="9">
        <f t="shared" si="2"/>
        <v>0</v>
      </c>
    </row>
    <row r="16" spans="2:10" ht="19.5" thickBot="1">
      <c r="B16" s="33"/>
      <c r="C16" s="33"/>
      <c r="D16" s="33"/>
      <c r="E16" s="33"/>
      <c r="F16" s="33"/>
      <c r="G16" s="33"/>
      <c r="H16" s="208" t="s">
        <v>8</v>
      </c>
      <c r="I16" s="209"/>
      <c r="J16" s="158">
        <f>SUM(J8:J15)</f>
        <v>0</v>
      </c>
    </row>
    <row r="17" spans="2:10" ht="15.75">
      <c r="B17" s="33"/>
      <c r="C17" s="33"/>
      <c r="D17" s="33"/>
      <c r="E17" s="33"/>
      <c r="F17" s="33"/>
      <c r="G17" s="33"/>
      <c r="H17" s="33"/>
      <c r="I17" s="124"/>
      <c r="J17" s="124"/>
    </row>
    <row r="18" spans="2:10" ht="20.25">
      <c r="B18" s="18"/>
      <c r="C18" s="24" t="s">
        <v>12</v>
      </c>
      <c r="D18" s="24"/>
      <c r="E18" s="24"/>
      <c r="F18" s="24"/>
      <c r="G18" s="24"/>
      <c r="H18" s="24"/>
      <c r="I18" s="24"/>
      <c r="J18" s="2"/>
    </row>
    <row r="19" spans="2:9" ht="0.75" customHeight="1">
      <c r="B19" s="26"/>
      <c r="C19" s="26"/>
      <c r="D19" s="26"/>
      <c r="E19" s="26"/>
      <c r="F19" s="26"/>
      <c r="G19" s="26"/>
      <c r="H19" s="26"/>
      <c r="I19" s="18"/>
    </row>
    <row r="20" spans="2:10" ht="15.75">
      <c r="B20" s="51"/>
      <c r="C20" s="51"/>
      <c r="D20" s="51" t="s">
        <v>0</v>
      </c>
      <c r="E20" s="51"/>
      <c r="F20" s="51"/>
      <c r="G20" s="51"/>
      <c r="H20" s="51"/>
      <c r="I20" s="51"/>
      <c r="J20" s="51"/>
    </row>
    <row r="21" spans="2:10" ht="33.75" customHeight="1">
      <c r="B21" s="28" t="s">
        <v>13</v>
      </c>
      <c r="C21" s="28" t="s">
        <v>3</v>
      </c>
      <c r="D21" s="125" t="s">
        <v>4</v>
      </c>
      <c r="E21" s="129"/>
      <c r="F21" s="127" t="s">
        <v>19</v>
      </c>
      <c r="G21" s="28" t="s">
        <v>25</v>
      </c>
      <c r="H21" s="29" t="s">
        <v>6</v>
      </c>
      <c r="I21" s="30" t="s">
        <v>5</v>
      </c>
      <c r="J21" s="29" t="s">
        <v>7</v>
      </c>
    </row>
    <row r="22" spans="2:10" ht="15.75">
      <c r="B22" s="84"/>
      <c r="C22" s="31">
        <v>1.25</v>
      </c>
      <c r="D22" s="126">
        <f aca="true" t="shared" si="3" ref="D22:D28">(B22*C22)</f>
        <v>0</v>
      </c>
      <c r="E22" s="130"/>
      <c r="F22" s="128">
        <v>0.007</v>
      </c>
      <c r="G22" s="92"/>
      <c r="H22" s="7">
        <f aca="true" t="shared" si="4" ref="H22:H28">(D22*75*F22)*G22</f>
        <v>0</v>
      </c>
      <c r="I22" s="94"/>
      <c r="J22" s="9">
        <f>(H22/12*I22)</f>
        <v>0</v>
      </c>
    </row>
    <row r="23" spans="2:10" ht="15.75">
      <c r="B23" s="85"/>
      <c r="C23" s="31">
        <v>1.25</v>
      </c>
      <c r="D23" s="126">
        <f t="shared" si="3"/>
        <v>0</v>
      </c>
      <c r="E23" s="130"/>
      <c r="F23" s="128">
        <v>0.007</v>
      </c>
      <c r="G23" s="93"/>
      <c r="H23" s="7">
        <f t="shared" si="4"/>
        <v>0</v>
      </c>
      <c r="I23" s="94"/>
      <c r="J23" s="9">
        <f aca="true" t="shared" si="5" ref="J23:J28">(H23*I23/12)</f>
        <v>0</v>
      </c>
    </row>
    <row r="24" spans="2:10" ht="15.75">
      <c r="B24" s="84"/>
      <c r="C24" s="31">
        <v>1.25</v>
      </c>
      <c r="D24" s="126">
        <f t="shared" si="3"/>
        <v>0</v>
      </c>
      <c r="E24" s="130"/>
      <c r="F24" s="128">
        <v>0.007</v>
      </c>
      <c r="G24" s="92"/>
      <c r="H24" s="7">
        <f t="shared" si="4"/>
        <v>0</v>
      </c>
      <c r="I24" s="94"/>
      <c r="J24" s="9">
        <f t="shared" si="5"/>
        <v>0</v>
      </c>
    </row>
    <row r="25" spans="2:10" ht="15.75">
      <c r="B25" s="84"/>
      <c r="C25" s="31">
        <v>1.25</v>
      </c>
      <c r="D25" s="126">
        <f t="shared" si="3"/>
        <v>0</v>
      </c>
      <c r="E25" s="130"/>
      <c r="F25" s="128">
        <v>0.007</v>
      </c>
      <c r="G25" s="92"/>
      <c r="H25" s="7">
        <f t="shared" si="4"/>
        <v>0</v>
      </c>
      <c r="I25" s="94"/>
      <c r="J25" s="9">
        <f t="shared" si="5"/>
        <v>0</v>
      </c>
    </row>
    <row r="26" spans="2:10" ht="15.75">
      <c r="B26" s="84"/>
      <c r="C26" s="31">
        <v>1.25</v>
      </c>
      <c r="D26" s="126">
        <f t="shared" si="3"/>
        <v>0</v>
      </c>
      <c r="E26" s="130"/>
      <c r="F26" s="128">
        <v>0.007</v>
      </c>
      <c r="G26" s="92"/>
      <c r="H26" s="7">
        <f t="shared" si="4"/>
        <v>0</v>
      </c>
      <c r="I26" s="94"/>
      <c r="J26" s="9">
        <f t="shared" si="5"/>
        <v>0</v>
      </c>
    </row>
    <row r="27" spans="2:10" ht="15.75">
      <c r="B27" s="84"/>
      <c r="C27" s="31">
        <v>1.25</v>
      </c>
      <c r="D27" s="126">
        <f t="shared" si="3"/>
        <v>0</v>
      </c>
      <c r="E27" s="130"/>
      <c r="F27" s="128">
        <v>0.007</v>
      </c>
      <c r="G27" s="92"/>
      <c r="H27" s="7">
        <f t="shared" si="4"/>
        <v>0</v>
      </c>
      <c r="I27" s="94"/>
      <c r="J27" s="9">
        <f t="shared" si="5"/>
        <v>0</v>
      </c>
    </row>
    <row r="28" spans="2:10" ht="16.5" thickBot="1">
      <c r="B28" s="84"/>
      <c r="C28" s="31">
        <v>1.25</v>
      </c>
      <c r="D28" s="126">
        <f t="shared" si="3"/>
        <v>0</v>
      </c>
      <c r="E28" s="131"/>
      <c r="F28" s="128">
        <v>0.007</v>
      </c>
      <c r="G28" s="92"/>
      <c r="H28" s="7">
        <f t="shared" si="4"/>
        <v>0</v>
      </c>
      <c r="I28" s="95"/>
      <c r="J28" s="10">
        <f t="shared" si="5"/>
        <v>0</v>
      </c>
    </row>
    <row r="29" spans="2:10" ht="19.5" thickBot="1">
      <c r="B29" s="18"/>
      <c r="C29" s="18"/>
      <c r="D29" s="18"/>
      <c r="E29" s="18"/>
      <c r="F29" s="18"/>
      <c r="G29" s="18"/>
      <c r="H29" s="208" t="s">
        <v>8</v>
      </c>
      <c r="I29" s="209"/>
      <c r="J29" s="158">
        <f>SUM(J22:J28)</f>
        <v>0</v>
      </c>
    </row>
    <row r="30" ht="15.75"/>
    <row r="31" ht="15.75"/>
  </sheetData>
  <sheetProtection sheet="1"/>
  <protectedRanges>
    <protectedRange sqref="I22:I28" name="Intervallo6"/>
    <protectedRange sqref="G22:G28" name="Intervallo5"/>
    <protectedRange sqref="B22:B28" name="Intervallo4"/>
    <protectedRange sqref="I8:I15" name="Intervallo3"/>
    <protectedRange sqref="G8:G15" name="Intervallo2"/>
    <protectedRange sqref="C8:C15" name="Intervallo1"/>
  </protectedRanges>
  <mergeCells count="3">
    <mergeCell ref="B1:J1"/>
    <mergeCell ref="H16:I16"/>
    <mergeCell ref="H29:I2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4"/>
  <headerFooter alignWithMargins="0">
    <oddHeader>&amp;C&amp;A</oddHeader>
    <oddFooter>&amp;CPagina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3"/>
  <sheetViews>
    <sheetView showGridLines="0" showRowColHeaders="0" zoomScale="75" zoomScaleNormal="75" zoomScalePageLayoutView="0" workbookViewId="0" topLeftCell="A1">
      <selection activeCell="E14" sqref="E14"/>
    </sheetView>
  </sheetViews>
  <sheetFormatPr defaultColWidth="10.28125" defaultRowHeight="12.75"/>
  <cols>
    <col min="1" max="1" width="10.28125" style="1" customWidth="1"/>
    <col min="2" max="2" width="15.7109375" style="1" customWidth="1"/>
    <col min="3" max="3" width="15.140625" style="1" hidden="1" customWidth="1"/>
    <col min="4" max="4" width="16.57421875" style="1" customWidth="1"/>
    <col min="5" max="5" width="10.7109375" style="1" customWidth="1"/>
    <col min="6" max="6" width="11.00390625" style="1" customWidth="1"/>
    <col min="7" max="7" width="14.7109375" style="1" customWidth="1"/>
    <col min="8" max="8" width="19.00390625" style="1" customWidth="1"/>
    <col min="9" max="9" width="18.7109375" style="1" customWidth="1"/>
    <col min="10" max="16384" width="10.28125" style="1" customWidth="1"/>
  </cols>
  <sheetData>
    <row r="1" spans="2:14" ht="52.5" customHeight="1">
      <c r="B1" s="210" t="s">
        <v>55</v>
      </c>
      <c r="C1" s="210"/>
      <c r="D1" s="210"/>
      <c r="E1" s="210"/>
      <c r="F1" s="210"/>
      <c r="G1" s="210"/>
      <c r="H1" s="210"/>
      <c r="I1" s="210"/>
      <c r="J1" s="210"/>
      <c r="K1" s="144"/>
      <c r="L1" s="144"/>
      <c r="M1" s="144"/>
      <c r="N1" s="56"/>
    </row>
    <row r="2" spans="2:14" ht="20.25">
      <c r="B2" s="142"/>
      <c r="C2" s="142"/>
      <c r="D2" s="142"/>
      <c r="E2" s="142"/>
      <c r="F2" s="142"/>
      <c r="G2" s="142"/>
      <c r="H2" s="142"/>
      <c r="I2" s="143"/>
      <c r="J2" s="144"/>
      <c r="K2" s="144"/>
      <c r="L2" s="144"/>
      <c r="M2" s="144"/>
      <c r="N2" s="56"/>
    </row>
    <row r="3" spans="2:9" ht="15.75">
      <c r="B3" s="17"/>
      <c r="C3" s="17"/>
      <c r="D3" s="17"/>
      <c r="E3" s="17"/>
      <c r="F3" s="17"/>
      <c r="G3" s="17"/>
      <c r="H3" s="17"/>
      <c r="I3" s="17"/>
    </row>
    <row r="4" spans="2:9" ht="20.25">
      <c r="B4" s="86" t="s">
        <v>0</v>
      </c>
      <c r="C4" s="87" t="s">
        <v>0</v>
      </c>
      <c r="D4" s="88" t="s">
        <v>0</v>
      </c>
      <c r="E4" s="89" t="s">
        <v>24</v>
      </c>
      <c r="F4" s="89"/>
      <c r="G4" s="89"/>
      <c r="H4" s="90"/>
      <c r="I4" s="101"/>
    </row>
    <row r="5" spans="2:9" ht="15.75">
      <c r="B5" s="18"/>
      <c r="C5" s="18"/>
      <c r="D5" s="18"/>
      <c r="E5" s="18"/>
      <c r="F5" s="18"/>
      <c r="G5" s="18"/>
      <c r="H5" s="18"/>
      <c r="I5" s="18"/>
    </row>
    <row r="6" spans="2:9" ht="19.5" customHeight="1">
      <c r="B6" s="218" t="s">
        <v>28</v>
      </c>
      <c r="C6" s="218"/>
      <c r="D6" s="218"/>
      <c r="E6" s="218"/>
      <c r="F6" s="218"/>
      <c r="G6" s="218"/>
      <c r="H6" s="91" t="s">
        <v>0</v>
      </c>
      <c r="I6" s="18"/>
    </row>
    <row r="7" spans="2:10" ht="15.75">
      <c r="B7" s="51"/>
      <c r="C7" s="51"/>
      <c r="D7" s="51" t="s">
        <v>0</v>
      </c>
      <c r="E7" s="51"/>
      <c r="F7" s="51"/>
      <c r="G7" s="51"/>
      <c r="H7" s="51"/>
      <c r="I7" s="51"/>
      <c r="J7" s="3"/>
    </row>
    <row r="8" spans="2:9" ht="36" customHeight="1">
      <c r="B8" s="28" t="s">
        <v>2</v>
      </c>
      <c r="C8" s="28" t="s">
        <v>3</v>
      </c>
      <c r="D8" s="28" t="s">
        <v>30</v>
      </c>
      <c r="E8" s="28" t="s">
        <v>19</v>
      </c>
      <c r="F8" s="28" t="s">
        <v>26</v>
      </c>
      <c r="G8" s="29" t="s">
        <v>6</v>
      </c>
      <c r="H8" s="30" t="s">
        <v>5</v>
      </c>
      <c r="I8" s="29" t="s">
        <v>7</v>
      </c>
    </row>
    <row r="9" spans="2:9" ht="15.75">
      <c r="B9" s="84"/>
      <c r="C9" s="31">
        <v>1.05</v>
      </c>
      <c r="D9" s="6">
        <f>(B9*C9)*34</f>
        <v>0</v>
      </c>
      <c r="E9" s="49">
        <v>0.007</v>
      </c>
      <c r="F9" s="92"/>
      <c r="G9" s="7">
        <f>(D9*E9)*F9</f>
        <v>0</v>
      </c>
      <c r="H9" s="94"/>
      <c r="I9" s="11">
        <f>(G9*H9/12)</f>
        <v>0</v>
      </c>
    </row>
    <row r="10" spans="2:10" ht="15.75">
      <c r="B10" s="85"/>
      <c r="C10" s="31">
        <v>1.05</v>
      </c>
      <c r="D10" s="6">
        <f>(B10*C10)*34</f>
        <v>0</v>
      </c>
      <c r="E10" s="49">
        <v>0.007</v>
      </c>
      <c r="F10" s="100"/>
      <c r="G10" s="7">
        <f>(D10*E10)*F10</f>
        <v>0</v>
      </c>
      <c r="H10" s="94"/>
      <c r="I10" s="11">
        <f>(G10*H10/12)</f>
        <v>0</v>
      </c>
      <c r="J10" s="3"/>
    </row>
    <row r="11" spans="2:9" ht="15.75">
      <c r="B11" s="84"/>
      <c r="C11" s="31">
        <v>1.05</v>
      </c>
      <c r="D11" s="6">
        <f>(B11*C11)*34</f>
        <v>0</v>
      </c>
      <c r="E11" s="49">
        <v>0.007</v>
      </c>
      <c r="F11" s="92"/>
      <c r="G11" s="7">
        <f>(D11*E11)*F11</f>
        <v>0</v>
      </c>
      <c r="H11" s="94"/>
      <c r="I11" s="11">
        <f>(G11*H11/12)</f>
        <v>0</v>
      </c>
    </row>
    <row r="12" spans="2:9" ht="16.5" thickBot="1">
      <c r="B12" s="84"/>
      <c r="C12" s="31">
        <v>1.05</v>
      </c>
      <c r="D12" s="6">
        <f>(B12*C12)*34</f>
        <v>0</v>
      </c>
      <c r="E12" s="49">
        <v>0.007</v>
      </c>
      <c r="F12" s="92"/>
      <c r="G12" s="7">
        <f>(D12*E12)*F12</f>
        <v>0</v>
      </c>
      <c r="H12" s="95"/>
      <c r="I12" s="12">
        <f>(G12*H12/12)</f>
        <v>0</v>
      </c>
    </row>
    <row r="13" spans="2:9" ht="26.25" customHeight="1" thickBot="1">
      <c r="B13" s="47"/>
      <c r="C13" s="47"/>
      <c r="D13" s="38"/>
      <c r="E13" s="47"/>
      <c r="F13" s="48"/>
      <c r="G13" s="208" t="s">
        <v>8</v>
      </c>
      <c r="H13" s="209"/>
      <c r="I13" s="158">
        <f>SUM(I9:I12)</f>
        <v>0</v>
      </c>
    </row>
    <row r="14" spans="2:9" ht="15.75">
      <c r="B14" s="18"/>
      <c r="C14" s="18"/>
      <c r="D14" s="18"/>
      <c r="E14" s="18"/>
      <c r="F14" s="18"/>
      <c r="G14" s="18"/>
      <c r="H14" s="18"/>
      <c r="I14" s="18"/>
    </row>
    <row r="15" spans="2:9" ht="15.75">
      <c r="B15" s="18"/>
      <c r="C15" s="18"/>
      <c r="D15" s="18"/>
      <c r="E15" s="18"/>
      <c r="F15" s="18"/>
      <c r="G15" s="18"/>
      <c r="H15" s="18"/>
      <c r="I15" s="18"/>
    </row>
    <row r="16" spans="2:9" ht="19.5" customHeight="1">
      <c r="B16" s="218" t="s">
        <v>27</v>
      </c>
      <c r="C16" s="218"/>
      <c r="D16" s="218"/>
      <c r="E16" s="218"/>
      <c r="F16" s="218"/>
      <c r="G16" s="218"/>
      <c r="H16" s="91" t="s">
        <v>0</v>
      </c>
      <c r="I16" s="18"/>
    </row>
    <row r="17" spans="2:10" ht="15.75">
      <c r="B17" s="51"/>
      <c r="C17" s="51"/>
      <c r="D17" s="51" t="s">
        <v>0</v>
      </c>
      <c r="E17" s="51"/>
      <c r="F17" s="51"/>
      <c r="G17" s="51"/>
      <c r="H17" s="51"/>
      <c r="I17" s="51"/>
      <c r="J17" s="5"/>
    </row>
    <row r="18" spans="2:10" ht="31.5">
      <c r="B18" s="28" t="s">
        <v>2</v>
      </c>
      <c r="C18" s="28" t="s">
        <v>3</v>
      </c>
      <c r="D18" s="28" t="s">
        <v>30</v>
      </c>
      <c r="E18" s="28" t="s">
        <v>19</v>
      </c>
      <c r="F18" s="28" t="s">
        <v>26</v>
      </c>
      <c r="G18" s="29" t="s">
        <v>6</v>
      </c>
      <c r="H18" s="30" t="s">
        <v>5</v>
      </c>
      <c r="I18" s="29" t="s">
        <v>7</v>
      </c>
      <c r="J18"/>
    </row>
    <row r="19" spans="2:10" ht="15.75">
      <c r="B19" s="84"/>
      <c r="C19" s="31">
        <v>1.05</v>
      </c>
      <c r="D19" s="6">
        <f>(B19*C19)*50</f>
        <v>0</v>
      </c>
      <c r="E19" s="49">
        <v>0.007</v>
      </c>
      <c r="F19" s="92"/>
      <c r="G19" s="7">
        <f>(D19*E19)*F19</f>
        <v>0</v>
      </c>
      <c r="H19" s="94"/>
      <c r="I19" s="9">
        <f>(G19*H19/12)</f>
        <v>0</v>
      </c>
      <c r="J19"/>
    </row>
    <row r="20" spans="2:10" ht="15.75">
      <c r="B20" s="85"/>
      <c r="C20" s="31">
        <v>1.05</v>
      </c>
      <c r="D20" s="6">
        <f>(B20*C20)*50</f>
        <v>0</v>
      </c>
      <c r="E20" s="49">
        <v>0.007</v>
      </c>
      <c r="F20" s="100"/>
      <c r="G20" s="7">
        <f>(D20*E20)*F20</f>
        <v>0</v>
      </c>
      <c r="H20" s="94"/>
      <c r="I20" s="9">
        <f>(G20*H20/12)</f>
        <v>0</v>
      </c>
      <c r="J20"/>
    </row>
    <row r="21" spans="2:10" ht="15.75">
      <c r="B21" s="84"/>
      <c r="C21" s="31">
        <v>1.05</v>
      </c>
      <c r="D21" s="6">
        <f>(B21*C21)*50</f>
        <v>0</v>
      </c>
      <c r="E21" s="49">
        <v>0.007</v>
      </c>
      <c r="F21" s="92"/>
      <c r="G21" s="7">
        <f>(D21*E21)*F21</f>
        <v>0</v>
      </c>
      <c r="H21" s="94"/>
      <c r="I21" s="9">
        <f>(G21*H21/12)</f>
        <v>0</v>
      </c>
      <c r="J21"/>
    </row>
    <row r="22" spans="2:10" ht="16.5" thickBot="1">
      <c r="B22" s="84"/>
      <c r="C22" s="31">
        <v>1.05</v>
      </c>
      <c r="D22" s="6">
        <f>(B22*C22)*50</f>
        <v>0</v>
      </c>
      <c r="E22" s="49">
        <v>0.007</v>
      </c>
      <c r="F22" s="92"/>
      <c r="G22" s="7">
        <f>(D22*E22)*F22</f>
        <v>0</v>
      </c>
      <c r="H22" s="95"/>
      <c r="I22" s="10">
        <f>(G22*H22/12)</f>
        <v>0</v>
      </c>
      <c r="J22"/>
    </row>
    <row r="23" spans="2:10" ht="26.25" customHeight="1" thickBot="1">
      <c r="B23" s="47"/>
      <c r="C23" s="47"/>
      <c r="D23" s="38"/>
      <c r="E23" s="47"/>
      <c r="F23" s="48"/>
      <c r="G23" s="208" t="s">
        <v>8</v>
      </c>
      <c r="H23" s="209"/>
      <c r="I23" s="158">
        <f>SUM(I19:I22)</f>
        <v>0</v>
      </c>
      <c r="J23"/>
    </row>
  </sheetData>
  <sheetProtection sheet="1"/>
  <protectedRanges>
    <protectedRange sqref="H19:H22" name="Intervallo6"/>
    <protectedRange sqref="F19:F22" name="Intervallo5"/>
    <protectedRange sqref="B19:B22" name="Intervallo4"/>
    <protectedRange sqref="H9:H12" name="Intervallo3"/>
    <protectedRange sqref="F9:F12" name="Intervallo2"/>
    <protectedRange sqref="B9:B12" name="Intervallo1"/>
  </protectedRanges>
  <mergeCells count="5">
    <mergeCell ref="G23:H23"/>
    <mergeCell ref="B6:G6"/>
    <mergeCell ref="B16:G16"/>
    <mergeCell ref="B1:J1"/>
    <mergeCell ref="G13:H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4"/>
  <headerFooter alignWithMargins="0">
    <oddHeader>&amp;C&amp;A</oddHeader>
    <oddFooter>&amp;CPagina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58"/>
  <sheetViews>
    <sheetView showGridLines="0" showRowColHeaders="0" zoomScalePageLayoutView="0" workbookViewId="0" topLeftCell="A7">
      <selection activeCell="L3" sqref="L3"/>
    </sheetView>
  </sheetViews>
  <sheetFormatPr defaultColWidth="10.7109375" defaultRowHeight="12" customHeight="1"/>
  <cols>
    <col min="1" max="1" width="3.140625" style="0" customWidth="1"/>
    <col min="2" max="5" width="10.7109375" style="0" customWidth="1"/>
    <col min="6" max="6" width="13.8515625" style="0" customWidth="1"/>
    <col min="7" max="7" width="13.57421875" style="0" hidden="1" customWidth="1"/>
    <col min="8" max="8" width="14.57421875" style="0" hidden="1" customWidth="1"/>
    <col min="9" max="9" width="14.57421875" style="0" customWidth="1"/>
    <col min="10" max="10" width="18.421875" style="0" customWidth="1"/>
  </cols>
  <sheetData>
    <row r="1" spans="2:12" ht="51" customHeight="1">
      <c r="B1" s="210" t="s">
        <v>55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3" spans="1:10" ht="15" customHeight="1">
      <c r="A3" s="17"/>
      <c r="B3" s="164" t="s">
        <v>56</v>
      </c>
      <c r="C3" s="165"/>
      <c r="D3" s="165"/>
      <c r="E3" s="165"/>
      <c r="F3" s="165"/>
      <c r="G3" s="165"/>
      <c r="H3" s="166"/>
      <c r="I3" s="186"/>
      <c r="J3" s="17"/>
    </row>
    <row r="4" spans="1:10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2" customHeight="1" thickBot="1">
      <c r="A6" s="17"/>
      <c r="B6" s="168"/>
      <c r="C6" s="169"/>
      <c r="D6" s="169"/>
      <c r="E6" s="169"/>
      <c r="F6" s="169"/>
      <c r="G6" s="169"/>
      <c r="H6" s="169"/>
      <c r="I6" s="169"/>
      <c r="J6" s="170"/>
    </row>
    <row r="7" spans="2:10" ht="15" customHeight="1" thickBot="1">
      <c r="B7" s="173"/>
      <c r="C7" s="174"/>
      <c r="D7" s="174"/>
      <c r="E7" s="174"/>
      <c r="F7" s="174"/>
      <c r="G7" s="174"/>
      <c r="H7" s="188"/>
      <c r="I7" s="189" t="s">
        <v>52</v>
      </c>
      <c r="J7" s="190"/>
    </row>
    <row r="8" spans="2:10" ht="15" customHeight="1">
      <c r="B8" s="221" t="s">
        <v>57</v>
      </c>
      <c r="C8" s="221"/>
      <c r="D8" s="221"/>
      <c r="E8" s="221"/>
      <c r="F8" s="167">
        <f>F15</f>
        <v>0</v>
      </c>
      <c r="G8" s="178"/>
      <c r="H8" s="174"/>
      <c r="I8" s="174"/>
      <c r="J8" s="175"/>
    </row>
    <row r="9" spans="2:10" ht="15" customHeight="1">
      <c r="B9" s="173"/>
      <c r="C9" s="174"/>
      <c r="D9" s="174"/>
      <c r="E9" s="174"/>
      <c r="F9" s="174"/>
      <c r="G9" s="174"/>
      <c r="H9" s="174"/>
      <c r="I9" s="174"/>
      <c r="J9" s="175"/>
    </row>
    <row r="10" spans="2:10" ht="15" customHeight="1">
      <c r="B10" s="65" t="s">
        <v>15</v>
      </c>
      <c r="C10" s="65"/>
      <c r="D10" s="65"/>
      <c r="E10" s="65"/>
      <c r="F10" s="66" t="s">
        <v>61</v>
      </c>
      <c r="G10" s="179"/>
      <c r="H10" s="174"/>
      <c r="I10" s="174"/>
      <c r="J10" s="175"/>
    </row>
    <row r="11" spans="2:10" ht="15" customHeight="1">
      <c r="B11" s="70" t="s">
        <v>12</v>
      </c>
      <c r="C11" s="71"/>
      <c r="D11" s="71"/>
      <c r="E11" s="72"/>
      <c r="F11" s="13">
        <f>Terreni!J29</f>
        <v>0</v>
      </c>
      <c r="G11" s="180"/>
      <c r="H11" s="174"/>
      <c r="I11" s="174"/>
      <c r="J11" s="175"/>
    </row>
    <row r="12" spans="2:10" ht="15" customHeight="1">
      <c r="B12" s="75" t="s">
        <v>9</v>
      </c>
      <c r="C12" s="73"/>
      <c r="D12" s="73"/>
      <c r="E12" s="74"/>
      <c r="F12" s="13">
        <f>Terreni!J16</f>
        <v>0</v>
      </c>
      <c r="G12" s="180"/>
      <c r="H12" s="174"/>
      <c r="I12" s="174"/>
      <c r="J12" s="175"/>
    </row>
    <row r="13" spans="2:10" ht="15" customHeight="1">
      <c r="B13" s="75" t="s">
        <v>48</v>
      </c>
      <c r="C13" s="76"/>
      <c r="D13" s="76"/>
      <c r="E13" s="77"/>
      <c r="F13" s="14">
        <f>IF(Case!M10&gt;0,Case!M10,0)</f>
        <v>0</v>
      </c>
      <c r="G13" s="181"/>
      <c r="H13" s="174"/>
      <c r="I13" s="174"/>
      <c r="J13" s="175"/>
    </row>
    <row r="14" spans="2:10" ht="15" customHeight="1">
      <c r="B14" s="75" t="s">
        <v>49</v>
      </c>
      <c r="C14" s="73"/>
      <c r="D14" s="73"/>
      <c r="E14" s="74"/>
      <c r="F14" s="13">
        <f>IF(H14&lt;0,G14,IF(H14&gt;0,H14+G14,IF(H14=0,G14)))</f>
        <v>0</v>
      </c>
      <c r="G14" s="13">
        <f>Case!J23+Case!J35+Case!J45+'Negozi-Uffici'!I13+'Negozi-Uffici'!I23</f>
        <v>0</v>
      </c>
      <c r="H14" s="185" t="b">
        <f>IF(Case!M10&lt;0,Case!M10+IF(Case!M14&gt;0,Case!M14-Case!M10))</f>
        <v>0</v>
      </c>
      <c r="I14" s="185"/>
      <c r="J14" s="175"/>
    </row>
    <row r="15" spans="2:10" ht="18">
      <c r="B15" s="69" t="s">
        <v>53</v>
      </c>
      <c r="C15" s="69"/>
      <c r="D15" s="69"/>
      <c r="E15" s="69"/>
      <c r="F15" s="68">
        <f>ROUND(SUM(F10:F14),0)</f>
        <v>0</v>
      </c>
      <c r="G15" s="181"/>
      <c r="H15" s="174"/>
      <c r="I15" s="174"/>
      <c r="J15" s="175"/>
    </row>
    <row r="16" spans="2:10" ht="15" customHeight="1">
      <c r="B16" s="70" t="s">
        <v>50</v>
      </c>
      <c r="C16" s="71"/>
      <c r="D16" s="71"/>
      <c r="E16" s="72"/>
      <c r="F16" s="13">
        <f>Case!J10</f>
        <v>0</v>
      </c>
      <c r="G16" s="180"/>
      <c r="H16" s="174"/>
      <c r="I16" s="174"/>
      <c r="J16" s="175"/>
    </row>
    <row r="17" spans="2:10" ht="15" customHeight="1">
      <c r="B17" s="70" t="s">
        <v>51</v>
      </c>
      <c r="C17" s="71"/>
      <c r="D17" s="71"/>
      <c r="E17" s="72"/>
      <c r="F17" s="13"/>
      <c r="G17" s="180"/>
      <c r="H17" s="174"/>
      <c r="I17" s="174"/>
      <c r="J17" s="175"/>
    </row>
    <row r="18" spans="2:10" ht="15" customHeight="1">
      <c r="B18" s="171"/>
      <c r="C18" s="172"/>
      <c r="D18" s="172"/>
      <c r="E18" s="172"/>
      <c r="F18" s="172"/>
      <c r="G18" s="172"/>
      <c r="H18" s="176"/>
      <c r="I18" s="176"/>
      <c r="J18" s="177"/>
    </row>
    <row r="19" spans="2:10" ht="15" customHeight="1">
      <c r="B19" s="151"/>
      <c r="C19" s="151"/>
      <c r="D19" s="151"/>
      <c r="E19" s="151"/>
      <c r="F19" s="151"/>
      <c r="G19" s="151"/>
      <c r="H19" s="174"/>
      <c r="I19" s="174"/>
      <c r="J19" s="174"/>
    </row>
    <row r="20" ht="12" customHeight="1">
      <c r="A20" s="17"/>
    </row>
    <row r="21" ht="12" customHeight="1" thickBot="1">
      <c r="A21" s="17"/>
    </row>
    <row r="22" spans="1:10" ht="13.5" thickBot="1">
      <c r="A22" s="17"/>
      <c r="B22" s="16"/>
      <c r="C22" s="16"/>
      <c r="D22" s="16"/>
      <c r="E22" s="16"/>
      <c r="F22" s="17"/>
      <c r="G22" s="17"/>
      <c r="H22" s="191"/>
      <c r="I22" s="192" t="s">
        <v>14</v>
      </c>
      <c r="J22" s="193"/>
    </row>
    <row r="23" spans="1:7" ht="11.25" customHeight="1">
      <c r="A23" s="17"/>
      <c r="B23" s="16"/>
      <c r="C23" s="16"/>
      <c r="D23" s="16"/>
      <c r="E23" s="16"/>
      <c r="F23" s="17"/>
      <c r="G23" s="17"/>
    </row>
    <row r="24" spans="1:7" ht="12.75">
      <c r="A24" s="17"/>
      <c r="B24" s="222" t="s">
        <v>45</v>
      </c>
      <c r="C24" s="222"/>
      <c r="D24" s="222"/>
      <c r="E24" s="222"/>
      <c r="F24" s="67">
        <f>F32</f>
        <v>0</v>
      </c>
      <c r="G24" s="182"/>
    </row>
    <row r="26" spans="1:9" ht="12" customHeight="1">
      <c r="A26" s="17"/>
      <c r="B26" s="16"/>
      <c r="C26" s="16"/>
      <c r="D26" s="16"/>
      <c r="E26" s="16"/>
      <c r="F26" s="17"/>
      <c r="G26" s="17"/>
      <c r="H26" s="17"/>
      <c r="I26" s="17"/>
    </row>
    <row r="27" spans="1:7" ht="12.75">
      <c r="A27" s="17"/>
      <c r="B27" s="65" t="s">
        <v>15</v>
      </c>
      <c r="C27" s="65"/>
      <c r="D27" s="65"/>
      <c r="E27" s="65"/>
      <c r="F27" s="66" t="s">
        <v>59</v>
      </c>
      <c r="G27" s="179"/>
    </row>
    <row r="28" spans="1:7" ht="12.75">
      <c r="A28" s="17"/>
      <c r="B28" s="70" t="s">
        <v>12</v>
      </c>
      <c r="C28" s="71"/>
      <c r="D28" s="71"/>
      <c r="E28" s="72"/>
      <c r="F28" s="13">
        <f>F11/2</f>
        <v>0</v>
      </c>
      <c r="G28" s="180"/>
    </row>
    <row r="29" spans="1:7" ht="12" customHeight="1">
      <c r="A29" s="17"/>
      <c r="B29" s="75" t="s">
        <v>9</v>
      </c>
      <c r="C29" s="73"/>
      <c r="D29" s="73"/>
      <c r="E29" s="74"/>
      <c r="F29" s="13">
        <f>F12/2</f>
        <v>0</v>
      </c>
      <c r="G29" s="180"/>
    </row>
    <row r="30" spans="1:7" ht="12.75">
      <c r="A30" s="17"/>
      <c r="B30" s="75" t="s">
        <v>48</v>
      </c>
      <c r="C30" s="76"/>
      <c r="D30" s="76"/>
      <c r="E30" s="77"/>
      <c r="F30" s="13">
        <f>F13/2</f>
        <v>0</v>
      </c>
      <c r="G30" s="180"/>
    </row>
    <row r="31" spans="1:10" ht="12.75">
      <c r="A31" s="17"/>
      <c r="B31" s="75" t="s">
        <v>49</v>
      </c>
      <c r="C31" s="73"/>
      <c r="D31" s="73"/>
      <c r="E31" s="74"/>
      <c r="F31" s="13">
        <f>F14/2</f>
        <v>0</v>
      </c>
      <c r="G31" s="180"/>
      <c r="J31" s="148"/>
    </row>
    <row r="32" spans="1:7" ht="18">
      <c r="A32" s="17"/>
      <c r="B32" s="69" t="s">
        <v>16</v>
      </c>
      <c r="C32" s="69"/>
      <c r="D32" s="69"/>
      <c r="E32" s="69"/>
      <c r="F32" s="68">
        <f>ROUND(SUM(F28:F31),0)</f>
        <v>0</v>
      </c>
      <c r="G32" s="183"/>
    </row>
    <row r="33" spans="1:7" ht="12.75">
      <c r="A33" s="17"/>
      <c r="B33" s="70" t="s">
        <v>50</v>
      </c>
      <c r="C33" s="71"/>
      <c r="D33" s="71"/>
      <c r="E33" s="72"/>
      <c r="F33" s="13">
        <f>F16/2</f>
        <v>0</v>
      </c>
      <c r="G33" s="180"/>
    </row>
    <row r="34" spans="1:7" ht="12.75">
      <c r="A34" s="17"/>
      <c r="B34" s="70" t="s">
        <v>51</v>
      </c>
      <c r="C34" s="71"/>
      <c r="D34" s="71"/>
      <c r="E34" s="72"/>
      <c r="F34" s="13"/>
      <c r="G34" s="180"/>
    </row>
    <row r="35" ht="16.5" customHeight="1">
      <c r="A35" s="17"/>
    </row>
    <row r="36" ht="16.5" customHeight="1">
      <c r="A36" s="17"/>
    </row>
    <row r="38" ht="10.5" customHeight="1" thickBot="1"/>
    <row r="39" spans="1:10" ht="15.75" customHeight="1" thickBot="1">
      <c r="A39" s="17"/>
      <c r="B39" s="16"/>
      <c r="C39" s="16"/>
      <c r="D39" s="16"/>
      <c r="F39" s="17"/>
      <c r="G39" s="17"/>
      <c r="H39" s="82"/>
      <c r="I39" s="187" t="s">
        <v>17</v>
      </c>
      <c r="J39" s="83"/>
    </row>
    <row r="40" spans="1:7" ht="15.75" customHeight="1">
      <c r="A40" s="17"/>
      <c r="B40" s="223" t="s">
        <v>58</v>
      </c>
      <c r="C40" s="223"/>
      <c r="D40" s="223"/>
      <c r="E40" s="223"/>
      <c r="F40" s="15">
        <f>F47</f>
        <v>0</v>
      </c>
      <c r="G40" s="184"/>
    </row>
    <row r="41" spans="1:10" ht="12" customHeight="1">
      <c r="A41" s="17"/>
      <c r="B41" s="16"/>
      <c r="C41" s="16"/>
      <c r="D41" s="16"/>
      <c r="E41" s="16"/>
      <c r="F41" s="17"/>
      <c r="G41" s="17"/>
      <c r="H41" s="17"/>
      <c r="I41" s="17"/>
      <c r="J41" s="17"/>
    </row>
    <row r="42" spans="1:7" ht="12" customHeight="1">
      <c r="A42" s="17"/>
      <c r="B42" s="65" t="s">
        <v>15</v>
      </c>
      <c r="C42" s="65"/>
      <c r="D42" s="65"/>
      <c r="E42" s="65"/>
      <c r="F42" s="66" t="s">
        <v>60</v>
      </c>
      <c r="G42" s="179"/>
    </row>
    <row r="43" spans="1:7" ht="12" customHeight="1">
      <c r="A43" s="17"/>
      <c r="B43" s="70" t="s">
        <v>12</v>
      </c>
      <c r="C43" s="80"/>
      <c r="D43" s="80"/>
      <c r="E43" s="81"/>
      <c r="F43" s="13">
        <f>F11/2</f>
        <v>0</v>
      </c>
      <c r="G43" s="180"/>
    </row>
    <row r="44" spans="1:7" ht="12" customHeight="1">
      <c r="A44" s="17"/>
      <c r="B44" s="75" t="s">
        <v>9</v>
      </c>
      <c r="C44" s="78"/>
      <c r="D44" s="78"/>
      <c r="E44" s="79"/>
      <c r="F44" s="13">
        <f>F12/2</f>
        <v>0</v>
      </c>
      <c r="G44" s="180"/>
    </row>
    <row r="45" spans="1:7" ht="12" customHeight="1">
      <c r="A45" s="17"/>
      <c r="B45" s="75" t="s">
        <v>48</v>
      </c>
      <c r="C45" s="78"/>
      <c r="D45" s="78"/>
      <c r="E45" s="79"/>
      <c r="F45" s="13">
        <f>F13/2</f>
        <v>0</v>
      </c>
      <c r="G45" s="180"/>
    </row>
    <row r="46" spans="1:7" ht="12" customHeight="1">
      <c r="A46" s="17"/>
      <c r="B46" s="75" t="s">
        <v>49</v>
      </c>
      <c r="C46" s="78"/>
      <c r="D46" s="78"/>
      <c r="E46" s="79"/>
      <c r="F46" s="13">
        <f>F14/2</f>
        <v>0</v>
      </c>
      <c r="G46" s="180"/>
    </row>
    <row r="47" spans="1:7" ht="19.5" customHeight="1">
      <c r="A47" s="17"/>
      <c r="B47" s="69" t="s">
        <v>18</v>
      </c>
      <c r="C47" s="69"/>
      <c r="D47" s="69"/>
      <c r="E47" s="69"/>
      <c r="F47" s="68">
        <f>ROUND(SUM(F43:F46),0)</f>
        <v>0</v>
      </c>
      <c r="G47" s="183"/>
    </row>
    <row r="48" spans="1:7" ht="12.75">
      <c r="A48" s="17"/>
      <c r="B48" s="70" t="s">
        <v>50</v>
      </c>
      <c r="C48" s="71"/>
      <c r="D48" s="71"/>
      <c r="E48" s="72"/>
      <c r="F48" s="13">
        <f>F16/2</f>
        <v>0</v>
      </c>
      <c r="G48" s="180"/>
    </row>
    <row r="49" spans="1:7" ht="12.75">
      <c r="A49" s="17"/>
      <c r="B49" s="70" t="s">
        <v>51</v>
      </c>
      <c r="C49" s="71"/>
      <c r="D49" s="71"/>
      <c r="E49" s="72"/>
      <c r="F49" s="13">
        <f>F17/2</f>
        <v>0</v>
      </c>
      <c r="G49" s="180"/>
    </row>
    <row r="50" ht="12" customHeight="1">
      <c r="A50" s="17"/>
    </row>
    <row r="51" ht="12" customHeight="1">
      <c r="A51" s="17"/>
    </row>
    <row r="53" ht="11.25" customHeight="1"/>
    <row r="54" spans="1:10" ht="20.25" customHeight="1">
      <c r="A54" s="17"/>
      <c r="B54" s="219" t="s">
        <v>32</v>
      </c>
      <c r="C54" s="219"/>
      <c r="D54" s="219"/>
      <c r="E54" s="219"/>
      <c r="F54" s="219"/>
      <c r="G54" s="219"/>
      <c r="H54" s="219"/>
      <c r="I54" s="219"/>
      <c r="J54" s="219"/>
    </row>
    <row r="55" ht="18" customHeight="1"/>
    <row r="56" spans="2:10" ht="16.5" customHeight="1">
      <c r="B56" s="147" t="s">
        <v>46</v>
      </c>
      <c r="C56" s="146"/>
      <c r="D56" s="146"/>
      <c r="E56" s="146"/>
      <c r="F56" s="146"/>
      <c r="G56" s="146"/>
      <c r="H56" s="146"/>
      <c r="I56" s="146"/>
      <c r="J56" s="146"/>
    </row>
    <row r="58" spans="2:10" ht="41.25" customHeight="1">
      <c r="B58" s="220" t="s">
        <v>47</v>
      </c>
      <c r="C58" s="220"/>
      <c r="D58" s="220"/>
      <c r="E58" s="220"/>
      <c r="F58" s="220"/>
      <c r="G58" s="220"/>
      <c r="H58" s="220"/>
      <c r="I58" s="220"/>
      <c r="J58" s="220"/>
    </row>
  </sheetData>
  <sheetProtection sheet="1"/>
  <mergeCells count="6">
    <mergeCell ref="B1:L1"/>
    <mergeCell ref="B54:J54"/>
    <mergeCell ref="B58:J58"/>
    <mergeCell ref="B8:E8"/>
    <mergeCell ref="B24:E24"/>
    <mergeCell ref="B40:E4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ICI</dc:title>
  <dc:subject/>
  <dc:creator>FRAU AGOSTINO</dc:creator>
  <cp:keywords/>
  <dc:description/>
  <cp:lastModifiedBy>gioacchino</cp:lastModifiedBy>
  <cp:lastPrinted>2008-03-27T14:07:07Z</cp:lastPrinted>
  <dcterms:created xsi:type="dcterms:W3CDTF">2001-06-07T09:35:00Z</dcterms:created>
  <dcterms:modified xsi:type="dcterms:W3CDTF">2009-07-08T13:53:51Z</dcterms:modified>
  <cp:category>FOGLIO DI CALCOLO </cp:category>
  <cp:version/>
  <cp:contentType/>
  <cp:contentStatus/>
</cp:coreProperties>
</file>